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liat\Desktop\"/>
    </mc:Choice>
  </mc:AlternateContent>
  <workbookProtection lockStructure="1"/>
  <bookViews>
    <workbookView xWindow="14385" yWindow="-15" windowWidth="14430" windowHeight="12240" tabRatio="631"/>
  </bookViews>
  <sheets>
    <sheet name="עבודות הנחת קו 12" sheetId="1" r:id="rId1"/>
    <sheet name="עבודות הנחת קו באשל" sheetId="12" r:id="rId2"/>
    <sheet name="הגנה קתודית " sheetId="3" r:id="rId3"/>
    <sheet name="עבודות ביומית" sheetId="4" r:id="rId4"/>
    <sheet name="עבודות הנחת סיב אופטי" sheetId="11" r:id="rId5"/>
    <sheet name="ריכוז" sheetId="6" r:id="rId6"/>
  </sheets>
  <definedNames>
    <definedName name="_xlnm.Print_Area" localSheetId="2">'הגנה קתודית '!$A$1:$G$26</definedName>
    <definedName name="_xlnm.Print_Area" localSheetId="3">'עבודות ביומית'!$A$1:$G$18</definedName>
    <definedName name="_xlnm.Print_Area" localSheetId="4">'עבודות הנחת סיב אופטי'!$A$1:$F$13</definedName>
    <definedName name="_xlnm.Print_Area" localSheetId="0">'עבודות הנחת קו 12'!$A$2:$F$30</definedName>
    <definedName name="_xlnm.Print_Area" localSheetId="1">'עבודות הנחת קו באשל'!$A$1:$G$32</definedName>
    <definedName name="_xlnm.Print_Area" localSheetId="5">ריכוז!$A$1:$B$20</definedName>
    <definedName name="_xlnm.Print_Titles" localSheetId="2">'הגנה קתודית '!$2:$2</definedName>
    <definedName name="_xlnm.Print_Titles" localSheetId="3">'עבודות ביומית'!$2:$2</definedName>
    <definedName name="_xlnm.Print_Titles" localSheetId="4">'עבודות הנחת סיב אופטי'!$2:$2</definedName>
    <definedName name="_xlnm.Print_Titles" localSheetId="0">'עבודות הנחת קו 12'!$2:$2</definedName>
    <definedName name="_xlnm.Print_Titles" localSheetId="1">'עבודות הנחת קו באשל'!$2:$2</definedName>
    <definedName name="Z_9251EA99_3296_4AE3_B9B0_29F2CAA76DEC_.wvu.PrintArea" localSheetId="2" hidden="1">'הגנה קתודית '!$C$2:$F$28</definedName>
    <definedName name="Z_9251EA99_3296_4AE3_B9B0_29F2CAA76DEC_.wvu.PrintArea" localSheetId="3" hidden="1">'עבודות ביומית'!$C$2:$F$21</definedName>
    <definedName name="Z_9251EA99_3296_4AE3_B9B0_29F2CAA76DEC_.wvu.PrintArea" localSheetId="4" hidden="1">'עבודות הנחת סיב אופטי'!$A$2:$F$13</definedName>
    <definedName name="Z_9251EA99_3296_4AE3_B9B0_29F2CAA76DEC_.wvu.PrintArea" localSheetId="0" hidden="1">'עבודות הנחת קו 12'!$C$2:$F$30</definedName>
    <definedName name="Z_9251EA99_3296_4AE3_B9B0_29F2CAA76DEC_.wvu.PrintArea" localSheetId="1" hidden="1">'עבודות הנחת קו באשל'!$C$2:$F$32</definedName>
    <definedName name="Z_9251EA99_3296_4AE3_B9B0_29F2CAA76DEC_.wvu.PrintArea" localSheetId="5" hidden="1">ריכוז!$A$2:$B$16</definedName>
    <definedName name="Z_9251EA99_3296_4AE3_B9B0_29F2CAA76DEC_.wvu.PrintTitles" localSheetId="2" hidden="1">'הגנה קתודית '!$2:$2</definedName>
    <definedName name="Z_9251EA99_3296_4AE3_B9B0_29F2CAA76DEC_.wvu.PrintTitles" localSheetId="3" hidden="1">'עבודות ביומית'!$2:$2</definedName>
    <definedName name="Z_9251EA99_3296_4AE3_B9B0_29F2CAA76DEC_.wvu.PrintTitles" localSheetId="4" hidden="1">'עבודות הנחת סיב אופטי'!$2:$2</definedName>
    <definedName name="Z_9251EA99_3296_4AE3_B9B0_29F2CAA76DEC_.wvu.PrintTitles" localSheetId="0" hidden="1">'עבודות הנחת קו 12'!$2:$2</definedName>
    <definedName name="Z_9251EA99_3296_4AE3_B9B0_29F2CAA76DEC_.wvu.PrintTitles" localSheetId="1" hidden="1">'עבודות הנחת קו באשל'!$2:$2</definedName>
  </definedNames>
  <calcPr calcId="162913"/>
  <customWorkbookViews>
    <customWorkbookView name="מיכל בן דוד - תצוגה אישית" guid="{9251EA99-3296-4AE3-B9B0-29F2CAA76DEC}" mergeInterval="0" personalView="1" maximized="1" xWindow="-8" yWindow="-8" windowWidth="1296" windowHeight="1000" activeSheetId="1"/>
  </customWorkbookViews>
</workbook>
</file>

<file path=xl/calcChain.xml><?xml version="1.0" encoding="utf-8"?>
<calcChain xmlns="http://schemas.openxmlformats.org/spreadsheetml/2006/main">
  <c r="A12" i="6" l="1"/>
  <c r="A12" i="12" l="1"/>
  <c r="A29" i="1" l="1"/>
  <c r="A28" i="1"/>
  <c r="A27" i="1"/>
  <c r="A26" i="1"/>
  <c r="A25" i="1"/>
  <c r="A24" i="1"/>
  <c r="A23" i="1"/>
  <c r="A22" i="1"/>
  <c r="A21" i="1"/>
  <c r="A20" i="1"/>
  <c r="A19" i="1"/>
  <c r="A18" i="1"/>
  <c r="A17" i="1"/>
  <c r="A16" i="1"/>
  <c r="A15" i="1"/>
  <c r="A14" i="1"/>
  <c r="A13" i="1"/>
  <c r="A12" i="1"/>
  <c r="A11" i="1"/>
  <c r="A10" i="1"/>
  <c r="A9" i="1"/>
  <c r="A8" i="1"/>
  <c r="A7" i="1"/>
  <c r="A6" i="1"/>
  <c r="A5" i="1"/>
  <c r="A4" i="1"/>
  <c r="A4" i="12" l="1"/>
  <c r="A5" i="12"/>
  <c r="A6" i="12"/>
  <c r="A7" i="12"/>
  <c r="A8" i="12"/>
  <c r="A9" i="12"/>
  <c r="A10" i="12"/>
  <c r="A11" i="12"/>
  <c r="A13" i="12"/>
  <c r="A14" i="12"/>
  <c r="A15" i="12"/>
  <c r="A16" i="12"/>
  <c r="A17" i="12"/>
  <c r="A18" i="12"/>
  <c r="A19" i="12"/>
  <c r="A20" i="12"/>
  <c r="A21" i="12"/>
  <c r="A22" i="12"/>
  <c r="A23" i="12"/>
  <c r="A24" i="12"/>
  <c r="A25" i="12"/>
  <c r="A26" i="12"/>
  <c r="A27" i="12"/>
  <c r="A28" i="12"/>
  <c r="A29" i="12"/>
  <c r="A30" i="12"/>
  <c r="A31" i="12"/>
  <c r="A32" i="12" l="1"/>
  <c r="A6" i="6" s="1"/>
  <c r="A15" i="3"/>
  <c r="A4" i="3"/>
  <c r="A6" i="3"/>
  <c r="A7" i="11"/>
  <c r="A12" i="11" l="1"/>
  <c r="A11" i="11"/>
  <c r="A10" i="11"/>
  <c r="A9" i="11"/>
  <c r="A8" i="11"/>
  <c r="A6" i="11"/>
  <c r="A5" i="11"/>
  <c r="A4" i="11"/>
  <c r="A13" i="11" l="1"/>
  <c r="A7" i="4"/>
  <c r="A8" i="4"/>
  <c r="A9" i="4"/>
  <c r="A10" i="4"/>
  <c r="A11" i="4"/>
  <c r="A12" i="4"/>
  <c r="A13" i="4"/>
  <c r="A14" i="4"/>
  <c r="A15" i="4"/>
  <c r="A16" i="4"/>
  <c r="A17" i="4"/>
  <c r="A6" i="4"/>
  <c r="A5" i="4"/>
  <c r="A7" i="3"/>
  <c r="A8" i="3"/>
  <c r="A9" i="3"/>
  <c r="A10" i="3"/>
  <c r="A11" i="3"/>
  <c r="A12" i="3"/>
  <c r="A13" i="3"/>
  <c r="A14" i="3"/>
  <c r="A16" i="3"/>
  <c r="A17" i="3"/>
  <c r="A18" i="3"/>
  <c r="A19" i="3"/>
  <c r="A20" i="3"/>
  <c r="A21" i="3"/>
  <c r="A22" i="3"/>
  <c r="A23" i="3"/>
  <c r="A24" i="3"/>
  <c r="A5" i="3"/>
  <c r="A30" i="1" l="1"/>
  <c r="A4" i="6" s="1"/>
  <c r="A25" i="3"/>
  <c r="A8" i="6" s="1"/>
  <c r="A18" i="4"/>
  <c r="A10" i="6" s="1"/>
  <c r="A14" i="6" l="1"/>
  <c r="A15" i="6" l="1"/>
  <c r="A16" i="6" s="1"/>
</calcChain>
</file>

<file path=xl/sharedStrings.xml><?xml version="1.0" encoding="utf-8"?>
<sst xmlns="http://schemas.openxmlformats.org/spreadsheetml/2006/main" count="343" uniqueCount="206">
  <si>
    <t>כמות</t>
  </si>
  <si>
    <t>יחידה</t>
  </si>
  <si>
    <t>תאור העבודות</t>
  </si>
  <si>
    <t>מס' סידורי</t>
  </si>
  <si>
    <t>סך  פרק</t>
  </si>
  <si>
    <t>סה"כ : כללי  כולל מע"מ</t>
  </si>
  <si>
    <t xml:space="preserve">סה"כ : כללי  </t>
  </si>
  <si>
    <t>פינוי עודפי עפר מאתר העבודות למקום אשר אושר ע"י הרשויות, על אחריות הקבלן, כולל העמסה והובלה.</t>
  </si>
  <si>
    <t>הספקת חול אינרטי, חופשי מכל חומר אורגני או קורוזיבי, כולל פיזור וריפוד לפני הנחת הצינורות עד לגובה שיקבע ע"י המפקח. הידוק בשכבות 20 ס"מ כל אחת לצפיפות 98% מוד א.א.ש.ו. לרבות בדיקה. המדידה לצורך תשלום: לפי נפח החול בתעלה לפני ההידוק.</t>
  </si>
  <si>
    <t xml:space="preserve">הספקת והובלת מצע סוג א', הנחתו והידוקו בשכבות של 20 ס"מ כל אחת לצפיפות 98% מוד א.א.ש.ו. לרבות בדיקה. </t>
  </si>
  <si>
    <t>מחפר JCB-3 או שווה ערך.</t>
  </si>
  <si>
    <t>שעת עבודה לכלים כוללת:  הכלי, האדם המפעיל את הכלי, דלק, שמנים, ציוד עזר, הובלה בשני הכיוונים וכו'.המדידה תהיה לפי שעת עבודה בפועל.</t>
  </si>
  <si>
    <t>מנהל עבודה</t>
  </si>
  <si>
    <t>רתך, כולל רתכת או מתקן לחיתוך</t>
  </si>
  <si>
    <t>מסגר או צנר</t>
  </si>
  <si>
    <t>פועל פשוט</t>
  </si>
  <si>
    <t>יעה אופני 950 או שווה ערך</t>
  </si>
  <si>
    <t>משאית סמיטריילר להובלות עם מנוף</t>
  </si>
  <si>
    <t>6.2.002</t>
  </si>
  <si>
    <t>6.2.001</t>
  </si>
  <si>
    <t>6.2.003</t>
  </si>
  <si>
    <t>6.2.004</t>
  </si>
  <si>
    <t>6.2.005</t>
  </si>
  <si>
    <t>6.2.006</t>
  </si>
  <si>
    <t>6.2.007</t>
  </si>
  <si>
    <t>6.2.008</t>
  </si>
  <si>
    <t>6.2.009</t>
  </si>
  <si>
    <t>6.2.010</t>
  </si>
  <si>
    <t>6.2.014</t>
  </si>
  <si>
    <t>6.2.015</t>
  </si>
  <si>
    <t>6.2.017</t>
  </si>
  <si>
    <t>6.2.018</t>
  </si>
  <si>
    <t>6.2.019</t>
  </si>
  <si>
    <t>6.2.020</t>
  </si>
  <si>
    <t>6.2.021</t>
  </si>
  <si>
    <t>6.2.022</t>
  </si>
  <si>
    <t>6.2.023</t>
  </si>
  <si>
    <t>6.2.024</t>
  </si>
  <si>
    <t>6.2.025</t>
  </si>
  <si>
    <t>6.2.026</t>
  </si>
  <si>
    <t>כבאית עם מיכל מים ומיכל קצף (כבאית נגרר)</t>
  </si>
  <si>
    <t>מע"מ (17%)</t>
  </si>
  <si>
    <t>מחפר זעיר</t>
  </si>
  <si>
    <t>מבחן לחץ נוסף של הקו לאחר תיקון צינור דולף</t>
  </si>
  <si>
    <t xml:space="preserve">התקנת שלטי אזהרה, כולל יסוד בטון </t>
  </si>
  <si>
    <t>אספקה והתקנת של גידור זמני מגדר רשת בגובה 1.5 מ' ל-2 צדדים של תעלה חפירה.</t>
  </si>
  <si>
    <t xml:space="preserve">הנחת קו דלק  "12 מורכב מצינורות עטופים שלוש שכבות HDPE/TRIO  כולל הובלה, אחסון, מדידה, פיזור, כיפוף קשתות, חיתוך, עשיית פזות לריתוך, עטיפת ראשי ריתוך בשרוולים מתכווצים בחום ותיקוני עטיפה, הורדה לתעלה, הנחה לפי קווי גובה נדרשים, בדיקות לחץ, מעבר מוליחים, בדיקת טיב העטיפה, הכל מושלם. </t>
  </si>
  <si>
    <t>פריסת סרט זיהוי לאורך הצינור לאחר השלב הראשון של מילוי חוזר בגובה 40 ס"מ מעל קודקוד הצינור.</t>
  </si>
  <si>
    <t>הספקת הציוד וחומרים שעל הקבלן לספק, בהתאם  לרשימת חומרים</t>
  </si>
  <si>
    <t>מעבר קו הדלק מתחת לקווים או כבלים לא מסומנים.</t>
  </si>
  <si>
    <t xml:space="preserve">משאבת ניקוז 100 ממ"ק/ש, 20 מ' כולל הספקת אויר דחוס, דיזל או חשמל להפעלת המשאבה </t>
  </si>
  <si>
    <t>ייצור, אספקה והנחת פלטות מבטון ב - 30 עם זיון מסיבים פלסטיים, בגודל 0.1x 1x1.2 מ'  מעל קווי דלק .  המרווח בין הפלטות 25 ס"מ.</t>
  </si>
  <si>
    <t xml:space="preserve">יציקת תמיכות לצנרת מבטון ב-30 כולל ברזל זיון. </t>
  </si>
  <si>
    <t>6.2.011</t>
  </si>
  <si>
    <t>6.2.012</t>
  </si>
  <si>
    <t>6.2.013</t>
  </si>
  <si>
    <t>6.2.016</t>
  </si>
  <si>
    <t>השחלת צינור הדלק, קוטר "12 דרך צינורות שרוול "24, כולל התקנת נעלי סמך על צינור הדלק,התקנת תמיכות DIMEX בקצוות השרוול,סגירת קצוות השרוול על ידי שרוולים מתכווצים בחום,בדיקה חשמלית להוכחת חוסר מגע בין צינור הדלק לבין צינור השרוול, הכול מושלם.</t>
  </si>
  <si>
    <t>6.5.001</t>
  </si>
  <si>
    <t>6.5.002</t>
  </si>
  <si>
    <t>6.5.003</t>
  </si>
  <si>
    <t>6.5.004</t>
  </si>
  <si>
    <t>6.5.005</t>
  </si>
  <si>
    <t>6.5.006</t>
  </si>
  <si>
    <t>6.5.007</t>
  </si>
  <si>
    <t>6.5.008</t>
  </si>
  <si>
    <t>6.5.009</t>
  </si>
  <si>
    <t>6.5.010</t>
  </si>
  <si>
    <t>6.5.011</t>
  </si>
  <si>
    <t>6.5.012</t>
  </si>
  <si>
    <t>6.5.013</t>
  </si>
  <si>
    <t>חפירת תעלה להכנת כבלים, עומק 1.5 מטר רוחב 0.6 מטר כולל חול לריפוד כבלים, סרט סימון, כיסוי והידוק</t>
  </si>
  <si>
    <t>חפירת בכלים מכאניים עד לעומק 3 מטר כולל חול לריפוד כבלים, סרט סימון, כיסוי והידוק</t>
  </si>
  <si>
    <t>חפירת ידנית כולל חול לריפוד כבלים, סרט סימון, כיסוי והידוק</t>
  </si>
  <si>
    <t>חיבור כבל לצינור/ שרוול של חברת תש"ן בשיטת Pin Brazing כולל בידוד אזור החיבור</t>
  </si>
  <si>
    <t xml:space="preserve">חיבור כבל לצינור/ שרוול של חברת ק.צ.א.א. /נתג"ז בשיטת Pin Brazing כולל בידוד אזור החיבור, תיאום ופיקוח צמוד של נציג בעל התשתית, הכנת תוכנית עדות </t>
  </si>
  <si>
    <t>השחלת זוג כבלים לנקודת מדידה קיימת של תש"ן כולל עבודות חפירה, חיבור כבלים ללוח חיבורים כולל שילוט</t>
  </si>
  <si>
    <t>השחלת זוג כבלים לנקודת מדידה קיימת של תשתיות שכנה כולל עבודות חפירה, חיבור כבלים ללוח חיבורים כולל שילוט תיאום עם בעל התשתית ופיקוח צמוד מטעמו</t>
  </si>
  <si>
    <t xml:space="preserve">טיפול בקבלת היתרי חפירה </t>
  </si>
  <si>
    <t xml:space="preserve">ביצוע תוכנית לאחר ביצוע ( As Made ) </t>
  </si>
  <si>
    <t>ריתוך צנרת דלק ( צילומים רדיוגרפיה בכמות הנדרשת במסמכי החוזה על חשבון המזמין ).  מדידה לפי אינץ'-קוטר של ריתוך (לדוגמה: עבור חיבור בריתוך של 2 צינורות בקוטר "12 או של צינור עם אביזר  בקוטר "12 ישולם במחיר  ליחידת ריתוך  מוכפל ב-12).</t>
  </si>
  <si>
    <t xml:space="preserve">הכשרת רצועת קרקע והכנת דרכי גישה לצורך עבודה. העבודה קומפלט  </t>
  </si>
  <si>
    <t>אספקת מים לצורך מבחi לחץ של קו "12 כולל טיפול לביצוע מערכת למילוי מים וניקוז המים לאתר המבחן</t>
  </si>
  <si>
    <t>גילוי קצוות, ניקוי ושטיפת שרוול רזרבי קיים לפני השחלת צינור "12 חדש</t>
  </si>
  <si>
    <t>קומפלט</t>
  </si>
  <si>
    <t>מטר מעוקב</t>
  </si>
  <si>
    <t>מטר רבוע</t>
  </si>
  <si>
    <t>מטר אורך</t>
  </si>
  <si>
    <t xml:space="preserve">אינץ'-  קוטר            </t>
  </si>
  <si>
    <t>קןמפלט</t>
  </si>
  <si>
    <t xml:space="preserve">מדידה וביצוע תוכנית בדיעבד( As Made ) </t>
  </si>
  <si>
    <t>שעת עבודה</t>
  </si>
  <si>
    <t>סה"כ</t>
  </si>
  <si>
    <t xml:space="preserve"> סה"כ</t>
  </si>
  <si>
    <t>מחיר יח בש"ח</t>
  </si>
  <si>
    <t xml:space="preserve"> מחיר יח בש"ח</t>
  </si>
  <si>
    <t>אספקה והנחה מרצפות 45x45x5 ס"מ על מצע חול כולל ציפוי ביטומן להפרדה בין הקווים/כבלים.</t>
  </si>
  <si>
    <t>מחפר 229  CATERPILLER  או שווה ערך</t>
  </si>
  <si>
    <t xml:space="preserve">פרק 06.2 כתב כמויות  מס' 1  עבודות הנדסה אזרחית וצנרת (הנחת קו דלק "12  )                                       </t>
  </si>
  <si>
    <t>מחיר יחידה בש"ח</t>
  </si>
  <si>
    <t xml:space="preserve">אספקת חול אינרטי, חופשי מכל חומר אורגני או קורוזיבי, כולל פיזור וריפוד לפני הנחת שוחת בקרה ומילוי סביב השוחה עד לגובה פני הקרקע. הידוק בשכבות 20 ס"מ בהצפת מים. </t>
  </si>
  <si>
    <t>פריסת סרט זיהוי לאורך הכבל/צינור לאחר השלב הראשון של מילוי חוזר .</t>
  </si>
  <si>
    <t xml:space="preserve">אספקה והתקנת תאי שוחות תקשורת עם מכסים תוצרת חופית, בקוטר 800 מ"מ וכיסוי באדמה מקומית בגובה  100 ס"מ , כולל חפירה בכל סוגי הקרקע, מילוי והידוק מבוקר בשכבות סביב התא, לרבות סילוק עודפי החפירה. </t>
  </si>
  <si>
    <t xml:space="preserve">ביצוע כניסת צינורות תשתית סיב אופטי לשוחות כולל קידוח חורים ואיטום </t>
  </si>
  <si>
    <t xml:space="preserve">אספקה וחהנחת צנרת תשתית לכבלים סיב אופטיים, מורכבת מ- 2 צינורות בקוטר 16 מ"מ כל אחד מחוברים ביניהם ועם מוליך מתכתי,לתעלה חפורה,כולל אספקה,הובלה, אחסון, מדידה, פיזור,  חיתוך, חיבור, עטיפת ראשי חיבור, הורדה לתעלה, הנחה לפי קווי גובה נדרשים,  בדיקת טיב , הכל מושלם. </t>
  </si>
  <si>
    <t xml:space="preserve"> השחלת צנרת תשתית סיב אופטי  בתוך שרוול של קו דלק בזמן השחלת קו הדלק כולל חיבור צינורות HDPE לצינור דלק ובדיקת שלמותם לאחר השחלתם</t>
  </si>
  <si>
    <t>בדיקת צנרת בלחץ אויר ושטיפה בלחץ אויר על ידי יריית ספוג</t>
  </si>
  <si>
    <t>אספקה והתקנת כבל סיב אופטי עד 96  סיבים, כולל אספקה והתקנת קלוזר אופטי, פנל אופטי לרבות חיבורי קצה וחיבורים בין הקטעים בכמות שידרש .</t>
  </si>
  <si>
    <t xml:space="preserve">  </t>
  </si>
  <si>
    <t>6.6.001</t>
  </si>
  <si>
    <t>6.6.002</t>
  </si>
  <si>
    <t>6.6.003</t>
  </si>
  <si>
    <t>6.6.004</t>
  </si>
  <si>
    <t>6.6.005</t>
  </si>
  <si>
    <t>6.6.006</t>
  </si>
  <si>
    <t>6.6.007</t>
  </si>
  <si>
    <t>6.6.008</t>
  </si>
  <si>
    <t>6.6.009</t>
  </si>
  <si>
    <r>
      <t xml:space="preserve"> ביצוע בדיקות </t>
    </r>
    <r>
      <rPr>
        <sz val="11"/>
        <rFont val="Arial"/>
        <family val="2"/>
      </rPr>
      <t>DRAINAGE-TEST</t>
    </r>
    <r>
      <rPr>
        <sz val="10"/>
        <rFont val="Arial"/>
        <family val="2"/>
      </rPr>
      <t xml:space="preserve"> </t>
    </r>
    <r>
      <rPr>
        <sz val="12"/>
        <rFont val="Arial"/>
        <family val="2"/>
      </rPr>
      <t xml:space="preserve">לקטע הקו ובהמשך (ע"פ התוצאות) בדיקת </t>
    </r>
    <r>
      <rPr>
        <sz val="10"/>
        <rFont val="Arial"/>
        <family val="2"/>
      </rPr>
      <t xml:space="preserve">DCVG </t>
    </r>
    <r>
      <rPr>
        <sz val="12"/>
        <rFont val="Arial"/>
        <family val="2"/>
      </rPr>
      <t xml:space="preserve">לקביעת מיקום הפגמים וביצוע תיקונים - הכל מושלם. הערות: </t>
    </r>
    <r>
      <rPr>
        <sz val="14"/>
        <rFont val="Arial"/>
        <family val="2"/>
      </rPr>
      <t>1</t>
    </r>
    <r>
      <rPr>
        <sz val="12"/>
        <rFont val="Arial"/>
        <family val="2"/>
      </rPr>
      <t xml:space="preserve">. את בדיקת </t>
    </r>
    <r>
      <rPr>
        <sz val="10"/>
        <rFont val="Arial"/>
        <family val="2"/>
      </rPr>
      <t xml:space="preserve">DRAINAGE-TEST </t>
    </r>
    <r>
      <rPr>
        <sz val="12"/>
        <rFont val="Arial"/>
        <family val="2"/>
      </rPr>
      <t xml:space="preserve">יש לבצע לפני חיבור הצינור לקו הרץ. </t>
    </r>
    <r>
      <rPr>
        <sz val="14"/>
        <rFont val="Arial"/>
        <family val="2"/>
      </rPr>
      <t>2</t>
    </r>
    <r>
      <rPr>
        <sz val="12"/>
        <rFont val="Arial"/>
        <family val="2"/>
      </rPr>
      <t xml:space="preserve">. אם צריכת הזרם לקטע  יהיה קטן מ -0.5 מיליאמפר לכל קטע חדש, לא יהיה צורך בדיקת </t>
    </r>
    <r>
      <rPr>
        <sz val="10"/>
        <rFont val="Arial"/>
        <family val="2"/>
      </rPr>
      <t>DCVG.</t>
    </r>
  </si>
  <si>
    <r>
      <t xml:space="preserve">אספקת נקודת חלוקת זרם במידות  400*300*200 מ"מ כולל התקנתה לפי סטנדרט ודרישות של </t>
    </r>
    <r>
      <rPr>
        <b/>
        <sz val="11"/>
        <rFont val="Arial"/>
        <family val="2"/>
      </rPr>
      <t>חברת תש"ן</t>
    </r>
    <r>
      <rPr>
        <sz val="11"/>
        <rFont val="Arial"/>
        <family val="2"/>
      </rPr>
      <t xml:space="preserve"> לרבות שילוט הנקודה וכבלים בתוכה, עבודות חפירה ומילוי חוזר </t>
    </r>
  </si>
  <si>
    <r>
      <t xml:space="preserve">אספקת נקודת טיפוס צינור כולל התקנתה לפי סטנדרט ודרישות של </t>
    </r>
    <r>
      <rPr>
        <b/>
        <sz val="11"/>
        <rFont val="Arial"/>
        <family val="2"/>
      </rPr>
      <t>חברת תש"ן</t>
    </r>
    <r>
      <rPr>
        <sz val="11"/>
        <rFont val="Arial"/>
        <family val="2"/>
      </rPr>
      <t xml:space="preserve"> לרבות שילוט הנקודה וכבלים בתוכה, עבודות חפירה ומילוי חוזר </t>
    </r>
  </si>
  <si>
    <r>
      <t xml:space="preserve">אספקת נקודת חלוקת זרם במידות  400*300*200 מ"מ כולל התקנתה לפי סטנדרט ודרישות של </t>
    </r>
    <r>
      <rPr>
        <b/>
        <sz val="11"/>
        <rFont val="Arial"/>
        <family val="2"/>
      </rPr>
      <t>חברת מקורות</t>
    </r>
    <r>
      <rPr>
        <sz val="11"/>
        <rFont val="Arial"/>
        <family val="2"/>
      </rPr>
      <t xml:space="preserve"> לרבות שילוט הנקודה וכבלים בתוכה, עבודות חפירה ומילוי חוזר, הכנת תוכנית ודוח מדידות חשמליות </t>
    </r>
  </si>
  <si>
    <r>
      <t xml:space="preserve">אספקת נקודת חלוקת זרם במידות  400*300*200 מ"מ כולל התקנתה לפי סטנדרט ודרישות של </t>
    </r>
    <r>
      <rPr>
        <b/>
        <sz val="11"/>
        <rFont val="Arial"/>
        <family val="2"/>
      </rPr>
      <t>חברת ק.צ.א.א.</t>
    </r>
    <r>
      <rPr>
        <sz val="11"/>
        <rFont val="Arial"/>
        <family val="2"/>
      </rPr>
      <t xml:space="preserve"> לרבות שילוט הנקודה וכבלים בתוכה, עבודות חפירה ומילוי חוזר, הכנת תוכנית עדות ודוח מדידות חשמליות </t>
    </r>
  </si>
  <si>
    <r>
      <t xml:space="preserve">אספקת נקודת חלוקת זרם במידות  400*300*200 מ"מ  כולל התקנתה לפי סטנדרט ודרישות של </t>
    </r>
    <r>
      <rPr>
        <b/>
        <sz val="11"/>
        <rFont val="Arial"/>
        <family val="2"/>
      </rPr>
      <t xml:space="preserve">חברת נתג"ז </t>
    </r>
    <r>
      <rPr>
        <sz val="11"/>
        <rFont val="Arial"/>
        <family val="2"/>
      </rPr>
      <t xml:space="preserve">לרבות שילוט הנקודה וכבלים בתוכה, עבודות חפירה ומילוי חוזר, הכנת תוכנית עדות ודוח מדידות חשמליות </t>
    </r>
  </si>
  <si>
    <r>
      <t xml:space="preserve"> Pin Brazing</t>
    </r>
    <r>
      <rPr>
        <sz val="11"/>
        <rFont val="Arial"/>
        <family val="2"/>
      </rPr>
      <t xml:space="preserve"> כולל בידוד אזור החיבור</t>
    </r>
  </si>
  <si>
    <r>
      <t>חיבור זוג כבלים לצינור/ שרוול של חברת מקורות לפי סטנדרט 410.006 או 410.007 של מקורות</t>
    </r>
    <r>
      <rPr>
        <sz val="11"/>
        <color indexed="8"/>
        <rFont val="Arial"/>
        <family val="2"/>
      </rPr>
      <t xml:space="preserve"> כולל תיאום ופיקוח צמוד של נציג בעל התשתית, הכנת תוכנית עדות</t>
    </r>
  </si>
  <si>
    <r>
      <t xml:space="preserve">אספקת כבל  </t>
    </r>
    <r>
      <rPr>
        <sz val="12"/>
        <color indexed="8"/>
        <rFont val="Arial"/>
        <family val="2"/>
      </rPr>
      <t>N2XY-10mm</t>
    </r>
    <r>
      <rPr>
        <vertAlign val="superscript"/>
        <sz val="12"/>
        <color indexed="8"/>
        <rFont val="Arial"/>
        <family val="2"/>
      </rPr>
      <t>2</t>
    </r>
    <r>
      <rPr>
        <sz val="11"/>
        <color indexed="8"/>
        <rFont val="Arial"/>
        <family val="2"/>
      </rPr>
      <t xml:space="preserve"> כולל התקנתו בתעלה, עבודות חפירה ומילוי חוזר</t>
    </r>
  </si>
  <si>
    <r>
      <t xml:space="preserve">אספקת כבל  </t>
    </r>
    <r>
      <rPr>
        <sz val="12"/>
        <color indexed="8"/>
        <rFont val="Arial"/>
        <family val="2"/>
      </rPr>
      <t>N2XY-25mm</t>
    </r>
    <r>
      <rPr>
        <vertAlign val="superscript"/>
        <sz val="12"/>
        <color indexed="8"/>
        <rFont val="Arial"/>
        <family val="2"/>
      </rPr>
      <t>2</t>
    </r>
    <r>
      <rPr>
        <sz val="11"/>
        <color indexed="8"/>
        <rFont val="Arial"/>
        <family val="2"/>
      </rPr>
      <t xml:space="preserve"> כולל התקנתו בתעלה, עבודות חפירה ומילוי חוזר</t>
    </r>
  </si>
  <si>
    <r>
      <t xml:space="preserve">חיבור בין כבלים בחתך עד </t>
    </r>
    <r>
      <rPr>
        <sz val="12"/>
        <color indexed="8"/>
        <rFont val="Arial"/>
        <family val="2"/>
      </rPr>
      <t>25mm</t>
    </r>
    <r>
      <rPr>
        <vertAlign val="superscript"/>
        <sz val="12"/>
        <color indexed="8"/>
        <rFont val="Arial"/>
        <family val="2"/>
      </rPr>
      <t>2</t>
    </r>
    <r>
      <rPr>
        <vertAlign val="superscript"/>
        <sz val="10"/>
        <color indexed="8"/>
        <rFont val="Arial"/>
        <family val="2"/>
      </rPr>
      <t xml:space="preserve"> </t>
    </r>
    <r>
      <rPr>
        <sz val="10"/>
        <color indexed="8"/>
        <rFont val="Arial"/>
        <family val="2"/>
      </rPr>
      <t xml:space="preserve"> </t>
    </r>
    <r>
      <rPr>
        <sz val="12"/>
        <color indexed="8"/>
        <rFont val="Arial"/>
        <family val="2"/>
      </rPr>
      <t>בעזרת שרוול מתכווץ מתוצרת Raychem להתקנה תת קרקעית</t>
    </r>
  </si>
  <si>
    <r>
      <t xml:space="preserve">אספקת תא יחוס קבוע מסוג </t>
    </r>
    <r>
      <rPr>
        <sz val="11"/>
        <rFont val="Arial"/>
        <family val="2"/>
      </rPr>
      <t xml:space="preserve"> " Stelth 2 " מתוצרת BORIN  מודל  SRE-007-CUY עם כבל מקורי 30 מ' והתקנתו כולל עבודות חפירה, חיבור כבל  לנקודת חלוקת זרם כולל שילוט</t>
    </r>
  </si>
  <si>
    <r>
      <t xml:space="preserve">אספקת תא יחוס קבוע מסוג </t>
    </r>
    <r>
      <rPr>
        <sz val="11"/>
        <rFont val="Arial"/>
        <family val="2"/>
      </rPr>
      <t>UL-CUG-100 מתוצרת EDI עם כבל מקורי 30 מ' והתקנתו כולל עבודות חפירה, חיבור כבל  לנקודת חלוקת זרם כולל שילוט</t>
    </r>
  </si>
  <si>
    <t>פיקוח ע"י הגורמים הרלוונטיים (חשמל,בזק,פרטנר,מקורות,שמורת הטבע, רשות העתיקות וכו')</t>
  </si>
  <si>
    <r>
      <t>התקנת הגנה קתודית זמנים עבור קו חדש בעזרת התקנת אנודה מגנזיום 17 ליברות    ( 1.5V</t>
    </r>
    <r>
      <rPr>
        <sz val="11"/>
        <rFont val="Arial"/>
        <family val="2"/>
      </rPr>
      <t xml:space="preserve"> ) בתיאום מראש עם מפקח/מתכנן        ( חיבור יבוצע דרך נקודת מדידה בלבד )</t>
    </r>
  </si>
  <si>
    <t xml:space="preserve">הנחה צינור שרוול "24   בקידוח/ חפירה  עבור קווי דלק "12 לעומקים הנדרשים לרבות אבטחת יציבות דפנות החפירה ע"י דיפון ו/או שיפועים מתאימים כולל דיפון או שיגומים,ביצוע משטח מבטון או מצעים מהודקים,ביצוע קידוח והחדרת צינורות השרוול ,כולל התקנה וריתוך מעברי קוטר אקסצנטריים "18 * "24 וקטעי צינור "18 באורך 1 מטר מכל צד, התקנה וריתוך צינורות אוורור "2 </t>
  </si>
  <si>
    <t xml:space="preserve">הנחה צינור שרוול "24  בחפירה  עבור קווי דלק "12 לעומקים הנדרשים לרבות אבטחת יציבות דפנות החפירה ע"י דיפון ו/או שיפועים מתאימים כולל דיפון או שיגומים,ביצוע משטח מבטון או מצעים מהודקים,ביצוע קידוח והחדרת צינורות השרוול ,כולל התקנה וריתוך מעברי קוטר אקסצנטריים "18 * "24 וקטעי צינור "18 באורך 1 מטר מכל צד, התקנה וריתוך   צינורות "2 ( אופציונלי לחציית קווי מקורות )  </t>
  </si>
  <si>
    <t xml:space="preserve">תת פרק  06.2  כתב כמויות מס' 1 עבודות הנדסה אזרחית וצנרת (הנחת קווי דלק "12) </t>
  </si>
  <si>
    <t>6.3.001</t>
  </si>
  <si>
    <t>6.3.002</t>
  </si>
  <si>
    <t>6.3.003</t>
  </si>
  <si>
    <t>6.3.004</t>
  </si>
  <si>
    <t>6.3.005</t>
  </si>
  <si>
    <t>6.3.006</t>
  </si>
  <si>
    <t>6.3.007</t>
  </si>
  <si>
    <t>6.3.008</t>
  </si>
  <si>
    <t>6.3.009</t>
  </si>
  <si>
    <t>6.3.010</t>
  </si>
  <si>
    <t>6.3.011</t>
  </si>
  <si>
    <t>6.3.012</t>
  </si>
  <si>
    <t>6.3.013</t>
  </si>
  <si>
    <t>6.3.014</t>
  </si>
  <si>
    <t>6.3.015</t>
  </si>
  <si>
    <t>6.3.016</t>
  </si>
  <si>
    <t>6.3.017</t>
  </si>
  <si>
    <t>6.3.018</t>
  </si>
  <si>
    <t>6.3.019</t>
  </si>
  <si>
    <t>6.3.020</t>
  </si>
  <si>
    <t>6.3.021</t>
  </si>
  <si>
    <t xml:space="preserve">תת פרק 06.3 כתב כמויות  מס' 2  עבודות הכנה להגנה קתודית                                       </t>
  </si>
  <si>
    <t xml:space="preserve">תת פרק  06.3 עבודות הכנה להגנה קתודית                                                                                                                      </t>
  </si>
  <si>
    <t xml:space="preserve">תת פרק 06.4 כתב כמויות  מס'3  עבודות ביומית ועבודות ברירה שונות                                          </t>
  </si>
  <si>
    <t xml:space="preserve">תת פרק  06.4 עבודות ביומית ועבודות ברירה שונות                                                                                                                 </t>
  </si>
  <si>
    <t xml:space="preserve">פרק 06.5 כתב כמויות  מס' 4 עבודות הנדסה אזרחית וצנרת (הנחת תשתית לכבל סיב אופטי במקביל לקו דלק )                                       </t>
  </si>
  <si>
    <t xml:space="preserve">תת פרק  06.5  כתב כמויות  מס' 4 עבודות הנדסה אזרחית וצנרת (הנחת תשתית לכבל סיב אופטי במקביל לקו דלק )                                                                               </t>
  </si>
  <si>
    <t xml:space="preserve">תת פרק  06.3 כתב כמויות  מס'2 עבודות הכנה להגנה קתודית </t>
  </si>
  <si>
    <t xml:space="preserve">תת פרק  06.4 כתב כמויות  מס' 3 עבודות ביומית ועבודות ברירה שונות    </t>
  </si>
  <si>
    <t>תת פרק  06.5  כתב כמויות  מס' 4 עבודות הנדסה אזרחית וצנרת (הנחת תשתית לכבל סיב אופטי במקביל לקו דלק )</t>
  </si>
  <si>
    <t xml:space="preserve">תת פרק  06.3  עבודות הנדסה אזרחית וצנרת (הנחת קווי דלק במסוף אשל )                                                                                   </t>
  </si>
  <si>
    <t>6.3.028</t>
  </si>
  <si>
    <t>6.3.027</t>
  </si>
  <si>
    <t xml:space="preserve">מבחני לחץ לצנרת לחץ גבוה , כולל את כל הפעולות והציוד הנדרשים למבחן לחץ של 125 בר. </t>
  </si>
  <si>
    <t>6.3.026</t>
  </si>
  <si>
    <t xml:space="preserve">אספקה והרכבת מלכודת בתוך מאצרה כולל ביצוע תמיכות </t>
  </si>
  <si>
    <t>6.3.025</t>
  </si>
  <si>
    <t xml:space="preserve">ייצור מלכודת קבלה לפי תכנית כולל אספקת חומרים, בדיקות ומבחני לחץ </t>
  </si>
  <si>
    <t>6.3.024</t>
  </si>
  <si>
    <t>ייצור והתקנת חסם בקוטר הנידרש.</t>
  </si>
  <si>
    <t>6.3.023</t>
  </si>
  <si>
    <t xml:space="preserve">פתיחת זוג אוגנים. </t>
  </si>
  <si>
    <t>6.3.022</t>
  </si>
  <si>
    <t xml:space="preserve">סגירת זוג אוגנים. </t>
  </si>
  <si>
    <t xml:space="preserve">פירוק מגוף או אביזר מאוגן </t>
  </si>
  <si>
    <t xml:space="preserve">הרכבת מגוף או אביזר מאוגן </t>
  </si>
  <si>
    <t>פירוק אביזר מתוברג</t>
  </si>
  <si>
    <t>הרכבת אביזר מתוברג</t>
  </si>
  <si>
    <t>פירוק צנרת בתוך מתקן (צנרת עילית).</t>
  </si>
  <si>
    <t xml:space="preserve">אינץ'-  קוטר-מטר           </t>
  </si>
  <si>
    <t>הרכבת צנרת בתוך מתקן (צנרת עילית).</t>
  </si>
  <si>
    <t>ריתוך צנרת דלק ( צילומים רדיוגרפיה בכמות הנדרשת במסמכי החוזה על חשבון המזמין ).מדידה לפי אינץ'-קוטר של ריתוך (לדוגמה: עבור חיבור בריתוך של 2 צינורות בקוטר "12 או של צינור עם אביזר  בקוטר "12 ישולם במחיר  ליחידת ריתוך  מוכפל ב-12).</t>
  </si>
  <si>
    <t>אבן גן 10/20/100 ס"מ לרבות יסוד ומשענת בטון</t>
  </si>
  <si>
    <t>ריצוף אבנים משתלבות במידות 10/20 ועובי 8 ס"מ כולל שכבת החול בעובי 5 ס"מ, לרבות הידוק תשתית ומצע בעובי 20 ס"מ,  או ש"ע</t>
  </si>
  <si>
    <t>ייצור, הרכבה, והתקנת של קונסטרוקציה מפלדה מגולוונת : סולמות , משטחי הליכה ותפעול לרבות אספקת ברגי עיגון וכל החומרים ואביזרים הדרושים.</t>
  </si>
  <si>
    <t>יציקת בטון רזה ב-20 בעובי 5 ס"מ</t>
  </si>
  <si>
    <t xml:space="preserve">יציקת תמיכות לצנרת, קורות , יסודות מבטון ב-30 . </t>
  </si>
  <si>
    <t>פינוי עפר מזוהם בדלק,כולל הצגת למפקח אישור הרשויות  על פינוי לאתר פסולת מאושר.</t>
  </si>
  <si>
    <t>חפירה ו/או חציבת תעלה עבור קו דלק לכל קוטר בכלים ,לרבות כלים זעירים לעומקים הנדרשים ,לרבות אבטחת יציבות דפנות החפירה ע"י דיפון ו/או שיפועים מתאימים ,ותמיכות זמניות לצינורות. מילוי מוחזר של חפירה ,לאחר הנחת הצנרת בשכבות בחומר חפור מקומי לרבות הידוקו ובדיקתו.</t>
  </si>
  <si>
    <t>חפירה בעבודות ידיים ובעזרת כלי חפירה זעירים לגילוי מיקום ועומק צינורות, כבלים ומתקנים טמונים אחרים, כולל אבטחת יציבות דפנות החפירה ע"י דיפון ו/או שיפועים מתאימים</t>
  </si>
  <si>
    <t xml:space="preserve">פרק 06.3 כתב כמויות  מס'  2 עבודות הנדסה אזרחית וצנרת (הנחת קו דלק במסוף אשל )                                       </t>
  </si>
  <si>
    <t xml:space="preserve">פרק 06.3 כתב כמויות  מס'  2 עבודות הנדסה אזרחית וצנרת (הנחת קו דלק במסוף אשל )  </t>
  </si>
  <si>
    <t>ק"ג</t>
  </si>
  <si>
    <t>ביצוע תוכנית לאחר ביצוע ( As Made ) , ע"י מודד ודו"ח ממוחשב</t>
  </si>
  <si>
    <t>חפירה ו/או חציבת תעלה עבור קו דלק "12 בכלים ,לרבות כלים זעירים לעומקים הנדרשים ,לרבות אבטחת יציבות דפנות החפירה ע"י דיפון ו/או שיפועים מתאימים ,ותמיכות זמניות לצינורות. מילוי מוחזר של חפירה ,לאחר הנחת הצנרת, בשכבות בחומר חפור מקומי לרבות הידוקו ובדיקתו לאחר שימור ה- TOP SOIL</t>
  </si>
  <si>
    <t>שומר חמוש מאושר על ידי קב"ט תש"ן ומצויד במכשיר טלפון נייד. ,תשלום לפי שעות השמירה,כולל לילות וחגים-במקרה של עיכוב עבודות לפי דרישת המזמין בלבד.</t>
  </si>
  <si>
    <r>
      <t xml:space="preserve">ביצוע קידוח אופקי מתכוונן </t>
    </r>
    <r>
      <rPr>
        <sz val="10"/>
        <rFont val="Arial"/>
        <family val="2"/>
      </rPr>
      <t xml:space="preserve">(HDD) </t>
    </r>
    <r>
      <rPr>
        <sz val="12"/>
        <rFont val="Arial"/>
        <family val="2"/>
      </rPr>
      <t xml:space="preserve"> בעומק ושיפוע הנידרשים , הנחת קטע קו "12 מורכב מצונורות עטופים שלוש שכבות P.P., השחלת צינור בתוך הקידוח . העבודה כוללת  הכנת תחנה לפרישת ציוד, הכנת קטע צינור "12 להשחלתו בתוך קידוח לרבות ציפוי ראשי ריתוך בעזרת שרוולים מתכווצים בחום  מתאימים, ניקוי חול, תמיכות זמניות, תמיכות עם גלגליס, כיפוף קשתות,  השחלת צינור "12 דרך הקידוח, תכנון הקידוח ע"י הקבלן, אספקת מים, חומרים וציוד הנדרשים כולל ביצוע דיוס במידת הצורך,תוכנית לאחר ביצוע לרבות חתך לאורך.   מדידה לצורך תשלום לפי אורך צינור "12 המושחל בקידוח במטרים. הקידוח כולל גם את השרוול של הסיב האופטי </t>
    </r>
  </si>
  <si>
    <t>חפירה לגישוש בעבודות ידיים ובעזרת כלי חפירה זעירים לגילוי מיקום ועומק צינורות, כבלים ומתקנים טמונים אחרים, כולל אבטחת יציבות דפנות החפירה ע"י דיפון ו/או שיפועים מתאימים לכל עומק דרוש</t>
  </si>
  <si>
    <t xml:space="preserve">הנחה כללית </t>
  </si>
  <si>
    <t>סה"כ לאחר הנחה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</si>
</sst>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quot;₪&quot;\ #,##0.00"/>
    <numFmt numFmtId="166" formatCode="0.0"/>
    <numFmt numFmtId="167" formatCode="&quot;₪&quot;\ #,##0"/>
  </numFmts>
  <fonts count="19" x14ac:knownFonts="1">
    <font>
      <sz val="12"/>
      <name val="David"/>
      <charset val="177"/>
    </font>
    <font>
      <sz val="12"/>
      <name val="David"/>
      <family val="2"/>
      <charset val="177"/>
    </font>
    <font>
      <sz val="8"/>
      <name val="David"/>
      <family val="2"/>
      <charset val="177"/>
    </font>
    <font>
      <b/>
      <sz val="12"/>
      <name val="David"/>
      <family val="2"/>
      <charset val="177"/>
    </font>
    <font>
      <b/>
      <sz val="12"/>
      <name val="Arial"/>
      <family val="2"/>
    </font>
    <font>
      <sz val="12"/>
      <name val="Arial"/>
      <family val="2"/>
    </font>
    <font>
      <sz val="10"/>
      <name val="Arial"/>
      <family val="2"/>
    </font>
    <font>
      <sz val="12"/>
      <name val="Arial"/>
      <family val="2"/>
      <scheme val="minor"/>
    </font>
    <font>
      <sz val="10"/>
      <name val="Arial"/>
      <family val="2"/>
      <scheme val="minor"/>
    </font>
    <font>
      <b/>
      <u/>
      <sz val="12"/>
      <name val="Arial"/>
      <family val="2"/>
    </font>
    <font>
      <sz val="11"/>
      <name val="Arial"/>
      <family val="2"/>
    </font>
    <font>
      <sz val="14"/>
      <name val="Arial"/>
      <family val="2"/>
    </font>
    <font>
      <b/>
      <sz val="11"/>
      <name val="Arial"/>
      <family val="2"/>
    </font>
    <font>
      <sz val="11"/>
      <color indexed="8"/>
      <name val="Arial"/>
      <family val="2"/>
    </font>
    <font>
      <sz val="12"/>
      <color indexed="8"/>
      <name val="Arial"/>
      <family val="2"/>
    </font>
    <font>
      <vertAlign val="superscript"/>
      <sz val="12"/>
      <color indexed="8"/>
      <name val="Arial"/>
      <family val="2"/>
    </font>
    <font>
      <vertAlign val="superscript"/>
      <sz val="10"/>
      <color indexed="8"/>
      <name val="Arial"/>
      <family val="2"/>
    </font>
    <font>
      <sz val="10"/>
      <color indexed="8"/>
      <name val="Arial"/>
      <family val="2"/>
    </font>
    <font>
      <b/>
      <sz val="12"/>
      <name val="David"/>
      <family val="2"/>
    </font>
  </fonts>
  <fills count="3">
    <fill>
      <patternFill patternType="none"/>
    </fill>
    <fill>
      <patternFill patternType="gray125"/>
    </fill>
    <fill>
      <patternFill patternType="solid">
        <fgColor indexed="9"/>
        <bgColor indexed="64"/>
      </patternFill>
    </fill>
  </fills>
  <borders count="39">
    <border>
      <left/>
      <right/>
      <top/>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ck">
        <color indexed="64"/>
      </left>
      <right style="thick">
        <color indexed="8"/>
      </right>
      <top style="thick">
        <color indexed="64"/>
      </top>
      <bottom style="thick">
        <color indexed="64"/>
      </bottom>
      <diagonal/>
    </border>
    <border>
      <left style="thick">
        <color indexed="64"/>
      </left>
      <right style="thick">
        <color indexed="8"/>
      </right>
      <top/>
      <bottom style="thin">
        <color indexed="64"/>
      </bottom>
      <diagonal/>
    </border>
    <border>
      <left style="thick">
        <color indexed="64"/>
      </left>
      <right style="thick">
        <color indexed="8"/>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ck">
        <color indexed="64"/>
      </right>
      <top style="thin">
        <color indexed="64"/>
      </top>
      <bottom style="thick">
        <color indexed="64"/>
      </bottom>
      <diagonal/>
    </border>
    <border>
      <left/>
      <right style="thin">
        <color indexed="64"/>
      </right>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ck">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style="thick">
        <color indexed="64"/>
      </left>
      <right style="medium">
        <color indexed="64"/>
      </right>
      <top style="medium">
        <color indexed="64"/>
      </top>
      <bottom style="medium">
        <color indexed="64"/>
      </bottom>
      <diagonal/>
    </border>
    <border>
      <left style="thick">
        <color indexed="64"/>
      </left>
      <right style="thin">
        <color indexed="64"/>
      </right>
      <top style="medium">
        <color indexed="64"/>
      </top>
      <bottom style="thin">
        <color indexed="64"/>
      </bottom>
      <diagonal/>
    </border>
    <border>
      <left style="medium">
        <color indexed="64"/>
      </left>
      <right style="medium">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6" fillId="0" borderId="0"/>
  </cellStyleXfs>
  <cellXfs count="101">
    <xf numFmtId="0" fontId="0" fillId="0" borderId="0" xfId="0"/>
    <xf numFmtId="0" fontId="0" fillId="0" borderId="0" xfId="0" applyBorder="1"/>
    <xf numFmtId="0" fontId="3" fillId="0" borderId="0" xfId="0" applyFont="1" applyBorder="1" applyAlignment="1">
      <alignment horizontal="center" vertical="top" wrapText="1"/>
    </xf>
    <xf numFmtId="0" fontId="3" fillId="0" borderId="25" xfId="0" applyFont="1" applyBorder="1" applyAlignment="1">
      <alignment horizontal="center" vertical="top" wrapText="1"/>
    </xf>
    <xf numFmtId="0" fontId="1" fillId="0" borderId="0" xfId="0" applyFont="1"/>
    <xf numFmtId="0" fontId="0" fillId="0" borderId="0" xfId="0" applyProtection="1"/>
    <xf numFmtId="0" fontId="4" fillId="0" borderId="1" xfId="0" applyFont="1" applyBorder="1" applyAlignment="1" applyProtection="1">
      <alignment horizontal="center" vertical="top" wrapText="1"/>
    </xf>
    <xf numFmtId="0" fontId="5" fillId="0" borderId="3" xfId="0" applyFont="1" applyBorder="1" applyAlignment="1" applyProtection="1">
      <alignment horizontal="right" wrapText="1"/>
    </xf>
    <xf numFmtId="0" fontId="5" fillId="0" borderId="3" xfId="0" applyFont="1" applyBorder="1" applyAlignment="1" applyProtection="1">
      <alignment horizontal="center" wrapText="1"/>
    </xf>
    <xf numFmtId="0" fontId="9" fillId="0" borderId="3" xfId="0" applyFont="1" applyBorder="1" applyAlignment="1" applyProtection="1">
      <alignment horizontal="right" vertical="top" wrapText="1"/>
    </xf>
    <xf numFmtId="0" fontId="5" fillId="0" borderId="4" xfId="0" applyFont="1" applyBorder="1" applyAlignment="1" applyProtection="1">
      <alignment horizontal="right" vertical="top" wrapText="1"/>
    </xf>
    <xf numFmtId="4" fontId="5" fillId="0" borderId="5" xfId="0" applyNumberFormat="1" applyFont="1" applyFill="1" applyBorder="1" applyAlignment="1" applyProtection="1">
      <alignment horizontal="center" wrapText="1" readingOrder="2"/>
    </xf>
    <xf numFmtId="0" fontId="5" fillId="0" borderId="5" xfId="0" applyFont="1" applyFill="1" applyBorder="1" applyAlignment="1" applyProtection="1">
      <alignment horizontal="right" wrapText="1" indent="1" readingOrder="2"/>
    </xf>
    <xf numFmtId="0" fontId="5" fillId="0" borderId="5" xfId="0" applyFont="1" applyFill="1" applyBorder="1" applyAlignment="1" applyProtection="1">
      <alignment horizontal="right" vertical="top" wrapText="1" indent="1" readingOrder="2"/>
    </xf>
    <xf numFmtId="0" fontId="5" fillId="0" borderId="6" xfId="0" applyFont="1" applyFill="1" applyBorder="1" applyAlignment="1" applyProtection="1">
      <alignment horizontal="right" vertical="top" wrapText="1" indent="1"/>
    </xf>
    <xf numFmtId="0" fontId="5" fillId="0" borderId="5" xfId="0" applyFont="1" applyFill="1" applyBorder="1" applyAlignment="1" applyProtection="1">
      <alignment horizontal="right" wrapText="1" indent="1"/>
    </xf>
    <xf numFmtId="0" fontId="5" fillId="0" borderId="8" xfId="0" applyFont="1" applyFill="1" applyBorder="1" applyAlignment="1" applyProtection="1">
      <alignment horizontal="right" vertical="top" wrapText="1" indent="1" readingOrder="2"/>
    </xf>
    <xf numFmtId="0" fontId="5" fillId="0" borderId="5" xfId="0" applyFont="1" applyBorder="1" applyAlignment="1" applyProtection="1">
      <alignment horizontal="right" wrapText="1" indent="1" readingOrder="2"/>
    </xf>
    <xf numFmtId="0" fontId="5" fillId="0" borderId="5" xfId="0" applyFont="1" applyBorder="1" applyAlignment="1" applyProtection="1">
      <alignment horizontal="right" vertical="top" wrapText="1" indent="1" readingOrder="2"/>
    </xf>
    <xf numFmtId="0" fontId="5" fillId="0" borderId="14" xfId="0" applyFont="1" applyFill="1" applyBorder="1" applyAlignment="1" applyProtection="1">
      <alignment horizontal="right" vertical="center" wrapText="1" indent="1" readingOrder="2"/>
    </xf>
    <xf numFmtId="0" fontId="5" fillId="0" borderId="5" xfId="0" applyFont="1" applyBorder="1" applyAlignment="1" applyProtection="1">
      <alignment horizontal="center" wrapText="1" readingOrder="2"/>
    </xf>
    <xf numFmtId="0" fontId="5" fillId="0" borderId="5" xfId="0" applyFont="1" applyBorder="1" applyAlignment="1" applyProtection="1">
      <alignment horizontal="right" vertical="justify" indent="1" readingOrder="1"/>
    </xf>
    <xf numFmtId="0" fontId="5" fillId="0" borderId="5" xfId="0" applyFont="1" applyFill="1" applyBorder="1" applyAlignment="1" applyProtection="1">
      <alignment horizontal="right" vertical="justify" indent="1" readingOrder="2"/>
    </xf>
    <xf numFmtId="0" fontId="5" fillId="0" borderId="14" xfId="0" applyFont="1" applyFill="1" applyBorder="1" applyAlignment="1" applyProtection="1">
      <alignment horizontal="right" vertical="top" wrapText="1" indent="1" readingOrder="2"/>
    </xf>
    <xf numFmtId="0" fontId="5" fillId="0" borderId="7" xfId="0" applyFont="1" applyBorder="1" applyAlignment="1" applyProtection="1">
      <alignment horizontal="right" vertical="top" wrapText="1" indent="1" readingOrder="2"/>
    </xf>
    <xf numFmtId="0" fontId="5" fillId="0" borderId="5" xfId="0" applyNumberFormat="1" applyFont="1" applyFill="1" applyBorder="1" applyAlignment="1" applyProtection="1">
      <alignment horizontal="right" vertical="top" wrapText="1" indent="1"/>
    </xf>
    <xf numFmtId="0" fontId="8" fillId="0" borderId="0" xfId="0" applyFont="1" applyBorder="1" applyAlignment="1" applyProtection="1">
      <alignment horizontal="right" indent="1"/>
    </xf>
    <xf numFmtId="0" fontId="4" fillId="0" borderId="36" xfId="0" applyFont="1" applyBorder="1" applyAlignment="1" applyProtection="1">
      <alignment horizontal="center" vertical="top" wrapText="1"/>
    </xf>
    <xf numFmtId="0" fontId="4" fillId="0" borderId="35" xfId="0" applyFont="1" applyBorder="1" applyAlignment="1" applyProtection="1">
      <alignment horizontal="center" vertical="top" wrapText="1"/>
    </xf>
    <xf numFmtId="4" fontId="5" fillId="0" borderId="5" xfId="0" applyNumberFormat="1" applyFont="1" applyFill="1" applyBorder="1" applyAlignment="1" applyProtection="1">
      <alignment horizontal="right" wrapText="1" indent="1"/>
    </xf>
    <xf numFmtId="4" fontId="5" fillId="0" borderId="7" xfId="0" applyNumberFormat="1" applyFont="1" applyFill="1" applyBorder="1" applyAlignment="1" applyProtection="1">
      <alignment horizontal="right" wrapText="1" indent="1"/>
    </xf>
    <xf numFmtId="4" fontId="5" fillId="0" borderId="5" xfId="0" applyNumberFormat="1" applyFont="1" applyFill="1" applyBorder="1" applyAlignment="1" applyProtection="1">
      <alignment horizontal="right" wrapText="1" indent="1" readingOrder="2"/>
    </xf>
    <xf numFmtId="0" fontId="5" fillId="0" borderId="5" xfId="0" applyFont="1" applyFill="1" applyBorder="1" applyAlignment="1" applyProtection="1">
      <alignment horizontal="center" wrapText="1"/>
    </xf>
    <xf numFmtId="4" fontId="5" fillId="2" borderId="5" xfId="0" applyNumberFormat="1" applyFont="1" applyFill="1" applyBorder="1" applyAlignment="1" applyProtection="1">
      <alignment horizontal="right" wrapText="1" indent="1"/>
    </xf>
    <xf numFmtId="166" fontId="5" fillId="0" borderId="5" xfId="0" applyNumberFormat="1" applyFont="1" applyFill="1" applyBorder="1" applyAlignment="1" applyProtection="1">
      <alignment horizontal="right" wrapText="1" indent="1"/>
    </xf>
    <xf numFmtId="167" fontId="4" fillId="0" borderId="31" xfId="0" applyNumberFormat="1" applyFont="1" applyFill="1" applyBorder="1" applyAlignment="1" applyProtection="1">
      <alignment horizontal="center" wrapText="1" readingOrder="2"/>
    </xf>
    <xf numFmtId="0" fontId="5" fillId="0" borderId="0" xfId="0" applyFont="1" applyProtection="1"/>
    <xf numFmtId="0" fontId="7" fillId="0" borderId="0" xfId="0" applyFont="1" applyProtection="1"/>
    <xf numFmtId="0" fontId="0" fillId="0" borderId="0" xfId="0" applyFill="1" applyProtection="1"/>
    <xf numFmtId="0" fontId="4" fillId="0" borderId="29" xfId="0" applyFont="1" applyBorder="1" applyAlignment="1" applyProtection="1">
      <alignment horizontal="center" vertical="top" wrapText="1"/>
    </xf>
    <xf numFmtId="0" fontId="4" fillId="0" borderId="37" xfId="0" applyFont="1" applyFill="1" applyBorder="1" applyAlignment="1" applyProtection="1">
      <alignment horizontal="center" vertical="top" wrapText="1"/>
    </xf>
    <xf numFmtId="0" fontId="5" fillId="0" borderId="30" xfId="0" applyFont="1" applyBorder="1" applyProtection="1"/>
    <xf numFmtId="0" fontId="5" fillId="0" borderId="38" xfId="0" applyFont="1" applyFill="1" applyBorder="1" applyProtection="1"/>
    <xf numFmtId="167" fontId="5" fillId="0" borderId="27" xfId="0" applyNumberFormat="1" applyFont="1" applyFill="1" applyBorder="1" applyAlignment="1" applyProtection="1">
      <alignment horizontal="center" wrapText="1" readingOrder="2"/>
    </xf>
    <xf numFmtId="165" fontId="5" fillId="0" borderId="21" xfId="0" applyNumberFormat="1" applyFont="1" applyFill="1" applyBorder="1" applyAlignment="1" applyProtection="1">
      <alignment horizontal="center" wrapText="1" readingOrder="2"/>
    </xf>
    <xf numFmtId="167" fontId="4" fillId="0" borderId="27" xfId="0" applyNumberFormat="1" applyFont="1" applyFill="1" applyBorder="1" applyAlignment="1" applyProtection="1">
      <alignment horizontal="center" wrapText="1" readingOrder="2"/>
    </xf>
    <xf numFmtId="4" fontId="4" fillId="0" borderId="28" xfId="0" applyNumberFormat="1" applyFont="1" applyFill="1" applyBorder="1" applyAlignment="1" applyProtection="1">
      <alignment horizontal="center" wrapText="1" readingOrder="2"/>
    </xf>
    <xf numFmtId="0" fontId="7" fillId="0" borderId="0" xfId="0" applyFont="1" applyFill="1" applyProtection="1"/>
    <xf numFmtId="0" fontId="5" fillId="0" borderId="34" xfId="0" applyFont="1" applyBorder="1" applyProtection="1"/>
    <xf numFmtId="0" fontId="5" fillId="0" borderId="24" xfId="0" applyFont="1" applyBorder="1" applyProtection="1"/>
    <xf numFmtId="167" fontId="5" fillId="0" borderId="33" xfId="0" applyNumberFormat="1" applyFont="1" applyFill="1" applyBorder="1" applyAlignment="1" applyProtection="1">
      <alignment horizontal="center" wrapText="1" readingOrder="2"/>
    </xf>
    <xf numFmtId="165" fontId="5" fillId="0" borderId="5" xfId="0" applyNumberFormat="1" applyFont="1" applyFill="1" applyBorder="1" applyAlignment="1" applyProtection="1">
      <alignment horizontal="center" wrapText="1" readingOrder="2"/>
    </xf>
    <xf numFmtId="165" fontId="5" fillId="0" borderId="5" xfId="0" applyNumberFormat="1" applyFont="1" applyFill="1" applyBorder="1" applyAlignment="1" applyProtection="1">
      <alignment horizontal="right" wrapText="1" indent="1" readingOrder="2"/>
    </xf>
    <xf numFmtId="165" fontId="5" fillId="0" borderId="5" xfId="0" applyNumberFormat="1" applyFont="1" applyFill="1" applyBorder="1" applyAlignment="1" applyProtection="1">
      <alignment horizontal="right" wrapText="1" indent="1"/>
    </xf>
    <xf numFmtId="165" fontId="5" fillId="0" borderId="32" xfId="0" applyNumberFormat="1" applyFont="1" applyFill="1" applyBorder="1" applyAlignment="1" applyProtection="1">
      <alignment horizontal="right" wrapText="1" indent="1" readingOrder="2"/>
    </xf>
    <xf numFmtId="0" fontId="4" fillId="0" borderId="23" xfId="0" applyFont="1" applyBorder="1" applyAlignment="1" applyProtection="1">
      <alignment horizontal="center" vertical="top" wrapText="1"/>
    </xf>
    <xf numFmtId="0" fontId="4" fillId="0" borderId="22" xfId="0" applyFont="1" applyBorder="1" applyAlignment="1" applyProtection="1">
      <alignment horizontal="center" vertical="top" wrapText="1"/>
    </xf>
    <xf numFmtId="4" fontId="5" fillId="0" borderId="5" xfId="0" applyNumberFormat="1" applyFont="1" applyBorder="1" applyAlignment="1" applyProtection="1">
      <alignment horizontal="right" wrapText="1" indent="1" readingOrder="2"/>
    </xf>
    <xf numFmtId="0" fontId="5" fillId="0" borderId="5" xfId="0" applyFont="1" applyBorder="1" applyAlignment="1" applyProtection="1">
      <alignment horizontal="right" vertical="top" wrapText="1" indent="1"/>
    </xf>
    <xf numFmtId="4" fontId="5" fillId="0" borderId="7" xfId="0" applyNumberFormat="1" applyFont="1" applyBorder="1" applyAlignment="1" applyProtection="1">
      <alignment horizontal="right" wrapText="1" indent="1" readingOrder="2"/>
    </xf>
    <xf numFmtId="4" fontId="4" fillId="0" borderId="1" xfId="0" applyNumberFormat="1" applyFont="1" applyBorder="1" applyAlignment="1" applyProtection="1">
      <alignment horizontal="right" wrapText="1" indent="1" readingOrder="2"/>
    </xf>
    <xf numFmtId="0" fontId="5" fillId="0" borderId="5" xfId="0" applyFont="1" applyBorder="1" applyProtection="1"/>
    <xf numFmtId="4" fontId="5" fillId="0" borderId="12" xfId="0" applyNumberFormat="1" applyFont="1" applyBorder="1" applyAlignment="1" applyProtection="1">
      <alignment horizontal="right" wrapText="1"/>
    </xf>
    <xf numFmtId="0" fontId="5" fillId="0" borderId="5" xfId="0" applyFont="1" applyBorder="1" applyAlignment="1" applyProtection="1">
      <alignment horizontal="right" wrapText="1" indent="1"/>
    </xf>
    <xf numFmtId="4" fontId="5" fillId="0" borderId="12" xfId="0" applyNumberFormat="1" applyFont="1" applyBorder="1" applyAlignment="1" applyProtection="1">
      <alignment horizontal="center" wrapText="1"/>
    </xf>
    <xf numFmtId="4" fontId="5" fillId="0" borderId="5" xfId="0" applyNumberFormat="1" applyFont="1" applyBorder="1" applyAlignment="1" applyProtection="1">
      <alignment horizontal="center" wrapText="1" readingOrder="2"/>
    </xf>
    <xf numFmtId="0" fontId="5" fillId="0" borderId="17" xfId="0" applyFont="1" applyBorder="1" applyAlignment="1" applyProtection="1">
      <alignment horizontal="right" wrapText="1" indent="1"/>
    </xf>
    <xf numFmtId="4" fontId="5" fillId="0" borderId="5" xfId="0" applyNumberFormat="1" applyFont="1" applyBorder="1" applyAlignment="1" applyProtection="1">
      <alignment horizontal="right" wrapText="1" indent="1"/>
    </xf>
    <xf numFmtId="4" fontId="5" fillId="0" borderId="5" xfId="0" applyNumberFormat="1" applyFont="1" applyBorder="1" applyAlignment="1" applyProtection="1">
      <alignment horizontal="center" wrapText="1"/>
    </xf>
    <xf numFmtId="4" fontId="4" fillId="0" borderId="1" xfId="0" applyNumberFormat="1" applyFont="1" applyBorder="1" applyAlignment="1" applyProtection="1">
      <alignment horizontal="center"/>
    </xf>
    <xf numFmtId="0" fontId="5" fillId="0" borderId="26" xfId="0" applyFont="1" applyBorder="1" applyAlignment="1" applyProtection="1">
      <alignment horizontal="right" wrapText="1"/>
    </xf>
    <xf numFmtId="167" fontId="5" fillId="0" borderId="27" xfId="0" applyNumberFormat="1" applyFont="1" applyFill="1" applyBorder="1" applyAlignment="1" applyProtection="1">
      <alignment horizontal="right" wrapText="1" indent="1"/>
    </xf>
    <xf numFmtId="165" fontId="5" fillId="0" borderId="5" xfId="0" applyNumberFormat="1" applyFont="1" applyBorder="1" applyAlignment="1" applyProtection="1">
      <alignment horizontal="right" wrapText="1" indent="1" readingOrder="2"/>
    </xf>
    <xf numFmtId="165" fontId="5" fillId="0" borderId="21" xfId="0" applyNumberFormat="1" applyFont="1" applyFill="1" applyBorder="1" applyAlignment="1" applyProtection="1">
      <alignment horizontal="right" wrapText="1" indent="1"/>
    </xf>
    <xf numFmtId="167" fontId="4" fillId="0" borderId="27" xfId="0" applyNumberFormat="1" applyFont="1" applyFill="1" applyBorder="1" applyAlignment="1" applyProtection="1">
      <alignment horizontal="right" wrapText="1" indent="1"/>
    </xf>
    <xf numFmtId="4" fontId="5" fillId="0" borderId="0" xfId="0" applyNumberFormat="1" applyFont="1" applyProtection="1"/>
    <xf numFmtId="0" fontId="0" fillId="0" borderId="0" xfId="0" applyAlignment="1" applyProtection="1"/>
    <xf numFmtId="165" fontId="0" fillId="0" borderId="2" xfId="0" applyNumberFormat="1" applyBorder="1" applyAlignment="1" applyProtection="1">
      <alignment horizontal="center"/>
    </xf>
    <xf numFmtId="0" fontId="0" fillId="0" borderId="0" xfId="0" applyBorder="1" applyProtection="1"/>
    <xf numFmtId="165" fontId="4" fillId="0" borderId="1" xfId="0" applyNumberFormat="1" applyFont="1" applyBorder="1" applyAlignment="1" applyProtection="1">
      <alignment horizontal="center"/>
    </xf>
    <xf numFmtId="0" fontId="0" fillId="0" borderId="9" xfId="0" applyBorder="1" applyProtection="1"/>
    <xf numFmtId="165" fontId="5" fillId="0" borderId="20" xfId="0" applyNumberFormat="1" applyFont="1" applyBorder="1" applyAlignment="1" applyProtection="1">
      <alignment horizontal="right" indent="1"/>
    </xf>
    <xf numFmtId="0" fontId="5" fillId="0" borderId="11" xfId="0" applyFont="1" applyBorder="1" applyProtection="1"/>
    <xf numFmtId="4" fontId="4" fillId="0" borderId="20" xfId="0" applyNumberFormat="1" applyFont="1" applyBorder="1" applyAlignment="1" applyProtection="1">
      <alignment horizontal="right" indent="1" readingOrder="2"/>
    </xf>
    <xf numFmtId="0" fontId="4" fillId="0" borderId="10" xfId="0" applyFont="1" applyBorder="1" applyAlignment="1" applyProtection="1">
      <alignment horizontal="right" vertical="justify" wrapText="1" indent="1"/>
    </xf>
    <xf numFmtId="0" fontId="4" fillId="0" borderId="18" xfId="0" applyFont="1" applyBorder="1" applyAlignment="1" applyProtection="1">
      <alignment horizontal="right" vertical="top" wrapText="1" indent="1"/>
    </xf>
    <xf numFmtId="0" fontId="4" fillId="0" borderId="10" xfId="0" applyFont="1" applyBorder="1" applyAlignment="1" applyProtection="1">
      <alignment horizontal="right" vertical="top" wrapText="1" indent="1"/>
    </xf>
    <xf numFmtId="0" fontId="5" fillId="0" borderId="11" xfId="0" applyFont="1" applyBorder="1" applyAlignment="1" applyProtection="1">
      <alignment vertical="center"/>
    </xf>
    <xf numFmtId="0" fontId="9" fillId="0" borderId="19" xfId="0" applyFont="1" applyBorder="1" applyAlignment="1" applyProtection="1">
      <alignment horizontal="right" vertical="top" wrapText="1"/>
    </xf>
    <xf numFmtId="165" fontId="5" fillId="0" borderId="13" xfId="0" applyNumberFormat="1" applyFont="1" applyBorder="1" applyAlignment="1" applyProtection="1">
      <alignment horizontal="right" indent="1"/>
    </xf>
    <xf numFmtId="0" fontId="5" fillId="0" borderId="13" xfId="0" applyFont="1" applyBorder="1" applyAlignment="1" applyProtection="1">
      <alignment horizontal="right" indent="1"/>
    </xf>
    <xf numFmtId="165" fontId="4" fillId="0" borderId="1" xfId="0" applyNumberFormat="1" applyFont="1" applyBorder="1" applyAlignment="1" applyProtection="1">
      <alignment horizontal="right" vertical="center" indent="1"/>
    </xf>
    <xf numFmtId="0" fontId="4" fillId="0" borderId="9" xfId="0" applyFont="1" applyBorder="1" applyAlignment="1" applyProtection="1">
      <alignment horizontal="right" vertical="center" indent="1"/>
    </xf>
    <xf numFmtId="0" fontId="0" fillId="0" borderId="1" xfId="0" applyBorder="1" applyProtection="1">
      <protection locked="0"/>
    </xf>
    <xf numFmtId="0" fontId="18" fillId="0" borderId="1" xfId="0" applyFont="1" applyBorder="1" applyProtection="1">
      <protection locked="0"/>
    </xf>
    <xf numFmtId="0" fontId="4" fillId="0" borderId="16" xfId="0" applyFont="1" applyBorder="1" applyAlignment="1" applyProtection="1">
      <alignment horizontal="center"/>
    </xf>
    <xf numFmtId="0" fontId="4" fillId="0" borderId="15" xfId="0" applyFont="1" applyBorder="1" applyAlignment="1" applyProtection="1">
      <alignment horizontal="center"/>
    </xf>
    <xf numFmtId="0" fontId="4" fillId="0" borderId="16" xfId="0" applyFont="1" applyBorder="1" applyAlignment="1" applyProtection="1">
      <alignment horizontal="right" vertical="top" wrapText="1" indent="1"/>
    </xf>
    <xf numFmtId="0" fontId="6" fillId="0" borderId="16" xfId="0" applyFont="1" applyBorder="1" applyAlignment="1" applyProtection="1">
      <alignment horizontal="right" indent="1"/>
    </xf>
    <xf numFmtId="0" fontId="6" fillId="0" borderId="15" xfId="0" applyFont="1" applyBorder="1" applyAlignment="1" applyProtection="1">
      <alignment horizontal="right" indent="1"/>
    </xf>
    <xf numFmtId="0" fontId="4" fillId="0" borderId="28" xfId="0" applyFont="1" applyBorder="1" applyAlignment="1" applyProtection="1">
      <alignment horizontal="right" vertical="top" wrapText="1" indent="1"/>
    </xf>
  </cellXfs>
  <cellStyles count="4">
    <cellStyle name="Comma 2" xfId="1"/>
    <cellStyle name="Normal" xfId="0" builtinId="0"/>
    <cellStyle name="Normal 2" xfId="2"/>
    <cellStyle name="Normal 5"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tabSelected="1" zoomScaleNormal="100" workbookViewId="0"/>
  </sheetViews>
  <sheetFormatPr defaultRowHeight="15.75" x14ac:dyDescent="0.25"/>
  <cols>
    <col min="1" max="1" width="18.7109375" style="5" customWidth="1"/>
    <col min="2" max="2" width="18.7109375" style="38" customWidth="1"/>
    <col min="3" max="3" width="13.28515625" style="5" customWidth="1"/>
    <col min="4" max="4" width="9.85546875" style="5" customWidth="1"/>
    <col min="5" max="5" width="52.85546875" style="5" customWidth="1"/>
    <col min="6" max="6" width="11.7109375" style="5" customWidth="1"/>
    <col min="7" max="7" width="35" customWidth="1"/>
  </cols>
  <sheetData>
    <row r="1" spans="1:6" ht="30.75" customHeight="1" thickBot="1" x14ac:dyDescent="0.3"/>
    <row r="2" spans="1:6" ht="64.5" customHeight="1" thickTop="1" thickBot="1" x14ac:dyDescent="0.3">
      <c r="A2" s="39" t="s">
        <v>92</v>
      </c>
      <c r="B2" s="40" t="s">
        <v>99</v>
      </c>
      <c r="C2" s="6" t="s">
        <v>0</v>
      </c>
      <c r="D2" s="6" t="s">
        <v>1</v>
      </c>
      <c r="E2" s="6" t="s">
        <v>2</v>
      </c>
      <c r="F2" s="6" t="s">
        <v>3</v>
      </c>
    </row>
    <row r="3" spans="1:6" ht="32.25" thickTop="1" x14ac:dyDescent="0.25">
      <c r="A3" s="41"/>
      <c r="B3" s="42"/>
      <c r="C3" s="7"/>
      <c r="D3" s="8"/>
      <c r="E3" s="9" t="s">
        <v>98</v>
      </c>
      <c r="F3" s="10"/>
    </row>
    <row r="4" spans="1:6" ht="33.75" customHeight="1" x14ac:dyDescent="0.25">
      <c r="A4" s="43">
        <f t="shared" ref="A4:A29" si="0">B4*C4</f>
        <v>938100</v>
      </c>
      <c r="B4" s="44">
        <v>30</v>
      </c>
      <c r="C4" s="11">
        <v>31270</v>
      </c>
      <c r="D4" s="12" t="s">
        <v>87</v>
      </c>
      <c r="E4" s="13" t="s">
        <v>81</v>
      </c>
      <c r="F4" s="14" t="s">
        <v>19</v>
      </c>
    </row>
    <row r="5" spans="1:6" ht="42" customHeight="1" x14ac:dyDescent="0.25">
      <c r="A5" s="43">
        <f t="shared" si="0"/>
        <v>625400</v>
      </c>
      <c r="B5" s="44">
        <v>10</v>
      </c>
      <c r="C5" s="11">
        <v>62540</v>
      </c>
      <c r="D5" s="12" t="s">
        <v>87</v>
      </c>
      <c r="E5" s="13" t="s">
        <v>45</v>
      </c>
      <c r="F5" s="14" t="s">
        <v>18</v>
      </c>
    </row>
    <row r="6" spans="1:6" ht="71.25" customHeight="1" x14ac:dyDescent="0.25">
      <c r="A6" s="43">
        <f t="shared" si="0"/>
        <v>289000</v>
      </c>
      <c r="B6" s="44">
        <v>170</v>
      </c>
      <c r="C6" s="11">
        <v>1700</v>
      </c>
      <c r="D6" s="15" t="s">
        <v>85</v>
      </c>
      <c r="E6" s="13" t="s">
        <v>203</v>
      </c>
      <c r="F6" s="14" t="s">
        <v>20</v>
      </c>
    </row>
    <row r="7" spans="1:6" ht="95.25" customHeight="1" x14ac:dyDescent="0.25">
      <c r="A7" s="43">
        <f t="shared" si="0"/>
        <v>4665000</v>
      </c>
      <c r="B7" s="44">
        <v>150</v>
      </c>
      <c r="C7" s="11">
        <v>31100</v>
      </c>
      <c r="D7" s="12" t="s">
        <v>87</v>
      </c>
      <c r="E7" s="13" t="s">
        <v>200</v>
      </c>
      <c r="F7" s="14" t="s">
        <v>21</v>
      </c>
    </row>
    <row r="8" spans="1:6" ht="40.5" customHeight="1" x14ac:dyDescent="0.25">
      <c r="A8" s="43">
        <f t="shared" si="0"/>
        <v>371000</v>
      </c>
      <c r="B8" s="44">
        <v>10</v>
      </c>
      <c r="C8" s="11">
        <v>37100</v>
      </c>
      <c r="D8" s="15" t="s">
        <v>85</v>
      </c>
      <c r="E8" s="13" t="s">
        <v>7</v>
      </c>
      <c r="F8" s="14" t="s">
        <v>22</v>
      </c>
    </row>
    <row r="9" spans="1:6" ht="96.75" customHeight="1" x14ac:dyDescent="0.25">
      <c r="A9" s="43">
        <f t="shared" si="0"/>
        <v>3339000</v>
      </c>
      <c r="B9" s="44">
        <v>90</v>
      </c>
      <c r="C9" s="11">
        <v>37100</v>
      </c>
      <c r="D9" s="15" t="s">
        <v>85</v>
      </c>
      <c r="E9" s="13" t="s">
        <v>8</v>
      </c>
      <c r="F9" s="14" t="s">
        <v>23</v>
      </c>
    </row>
    <row r="10" spans="1:6" ht="52.5" customHeight="1" x14ac:dyDescent="0.25">
      <c r="A10" s="43">
        <f t="shared" si="0"/>
        <v>104000</v>
      </c>
      <c r="B10" s="44">
        <v>130</v>
      </c>
      <c r="C10" s="11">
        <v>800</v>
      </c>
      <c r="D10" s="15" t="s">
        <v>85</v>
      </c>
      <c r="E10" s="16" t="s">
        <v>9</v>
      </c>
      <c r="F10" s="14" t="s">
        <v>24</v>
      </c>
    </row>
    <row r="11" spans="1:6" ht="43.5" customHeight="1" x14ac:dyDescent="0.25">
      <c r="A11" s="43">
        <f t="shared" si="0"/>
        <v>157500</v>
      </c>
      <c r="B11" s="44">
        <v>5</v>
      </c>
      <c r="C11" s="11">
        <v>31500</v>
      </c>
      <c r="D11" s="17" t="s">
        <v>87</v>
      </c>
      <c r="E11" s="18" t="s">
        <v>47</v>
      </c>
      <c r="F11" s="14" t="s">
        <v>25</v>
      </c>
    </row>
    <row r="12" spans="1:6" ht="128.25" customHeight="1" x14ac:dyDescent="0.25">
      <c r="A12" s="43">
        <f t="shared" si="0"/>
        <v>90000</v>
      </c>
      <c r="B12" s="44">
        <v>6000</v>
      </c>
      <c r="C12" s="11">
        <v>15</v>
      </c>
      <c r="D12" s="17" t="s">
        <v>89</v>
      </c>
      <c r="E12" s="19" t="s">
        <v>118</v>
      </c>
      <c r="F12" s="14" t="s">
        <v>26</v>
      </c>
    </row>
    <row r="13" spans="1:6" ht="214.5" customHeight="1" x14ac:dyDescent="0.25">
      <c r="A13" s="43">
        <f t="shared" si="0"/>
        <v>530000</v>
      </c>
      <c r="B13" s="44">
        <v>2000</v>
      </c>
      <c r="C13" s="11">
        <v>265</v>
      </c>
      <c r="D13" s="20" t="s">
        <v>87</v>
      </c>
      <c r="E13" s="21" t="s">
        <v>133</v>
      </c>
      <c r="F13" s="14" t="s">
        <v>27</v>
      </c>
    </row>
    <row r="14" spans="1:6" ht="177" customHeight="1" x14ac:dyDescent="0.25">
      <c r="A14" s="43">
        <f t="shared" si="0"/>
        <v>21600</v>
      </c>
      <c r="B14" s="44">
        <v>900</v>
      </c>
      <c r="C14" s="11">
        <v>24</v>
      </c>
      <c r="D14" s="20" t="s">
        <v>87</v>
      </c>
      <c r="E14" s="22" t="s">
        <v>134</v>
      </c>
      <c r="F14" s="14" t="s">
        <v>53</v>
      </c>
    </row>
    <row r="15" spans="1:6" ht="216.75" customHeight="1" x14ac:dyDescent="0.25">
      <c r="A15" s="43">
        <f t="shared" si="0"/>
        <v>3910000</v>
      </c>
      <c r="B15" s="44">
        <v>1700</v>
      </c>
      <c r="C15" s="11">
        <v>2300</v>
      </c>
      <c r="D15" s="12" t="s">
        <v>87</v>
      </c>
      <c r="E15" s="23" t="s">
        <v>202</v>
      </c>
      <c r="F15" s="14" t="s">
        <v>54</v>
      </c>
    </row>
    <row r="16" spans="1:6" ht="103.5" customHeight="1" x14ac:dyDescent="0.25">
      <c r="A16" s="43">
        <f t="shared" si="0"/>
        <v>116600</v>
      </c>
      <c r="B16" s="44">
        <v>220</v>
      </c>
      <c r="C16" s="11">
        <v>530</v>
      </c>
      <c r="D16" s="12" t="s">
        <v>87</v>
      </c>
      <c r="E16" s="13" t="s">
        <v>57</v>
      </c>
      <c r="F16" s="14" t="s">
        <v>55</v>
      </c>
    </row>
    <row r="17" spans="1:6" ht="90" customHeight="1" x14ac:dyDescent="0.25">
      <c r="A17" s="43">
        <f t="shared" si="0"/>
        <v>25500</v>
      </c>
      <c r="B17" s="44">
        <v>100</v>
      </c>
      <c r="C17" s="11">
        <v>255</v>
      </c>
      <c r="D17" s="12" t="s">
        <v>87</v>
      </c>
      <c r="E17" s="13" t="s">
        <v>83</v>
      </c>
      <c r="F17" s="14" t="s">
        <v>28</v>
      </c>
    </row>
    <row r="18" spans="1:6" ht="102" customHeight="1" x14ac:dyDescent="0.25">
      <c r="A18" s="43">
        <f t="shared" si="0"/>
        <v>6033600</v>
      </c>
      <c r="B18" s="44">
        <v>180</v>
      </c>
      <c r="C18" s="11">
        <v>33520</v>
      </c>
      <c r="D18" s="12" t="s">
        <v>87</v>
      </c>
      <c r="E18" s="13" t="s">
        <v>46</v>
      </c>
      <c r="F18" s="14" t="s">
        <v>29</v>
      </c>
    </row>
    <row r="19" spans="1:6" ht="38.25" customHeight="1" x14ac:dyDescent="0.25">
      <c r="A19" s="43">
        <f t="shared" si="0"/>
        <v>24300</v>
      </c>
      <c r="B19" s="44">
        <v>10</v>
      </c>
      <c r="C19" s="11">
        <v>2430</v>
      </c>
      <c r="D19" s="12" t="s">
        <v>85</v>
      </c>
      <c r="E19" s="13" t="s">
        <v>82</v>
      </c>
      <c r="F19" s="14" t="s">
        <v>56</v>
      </c>
    </row>
    <row r="20" spans="1:6" ht="84" customHeight="1" x14ac:dyDescent="0.25">
      <c r="A20" s="43">
        <f t="shared" si="0"/>
        <v>4288900</v>
      </c>
      <c r="B20" s="44">
        <v>110</v>
      </c>
      <c r="C20" s="11">
        <v>38990</v>
      </c>
      <c r="D20" s="15" t="s">
        <v>88</v>
      </c>
      <c r="E20" s="13" t="s">
        <v>80</v>
      </c>
      <c r="F20" s="14" t="s">
        <v>30</v>
      </c>
    </row>
    <row r="21" spans="1:6" ht="25.5" customHeight="1" x14ac:dyDescent="0.25">
      <c r="A21" s="43">
        <f t="shared" si="0"/>
        <v>12500</v>
      </c>
      <c r="B21" s="44">
        <v>500</v>
      </c>
      <c r="C21" s="11">
        <v>25</v>
      </c>
      <c r="D21" s="15" t="s">
        <v>1</v>
      </c>
      <c r="E21" s="18" t="s">
        <v>49</v>
      </c>
      <c r="F21" s="14" t="s">
        <v>31</v>
      </c>
    </row>
    <row r="22" spans="1:6" ht="39.75" customHeight="1" x14ac:dyDescent="0.25">
      <c r="A22" s="43">
        <f t="shared" si="0"/>
        <v>55000</v>
      </c>
      <c r="B22" s="44">
        <v>100</v>
      </c>
      <c r="C22" s="11">
        <v>550</v>
      </c>
      <c r="D22" s="17" t="s">
        <v>86</v>
      </c>
      <c r="E22" s="18" t="s">
        <v>96</v>
      </c>
      <c r="F22" s="14" t="s">
        <v>32</v>
      </c>
    </row>
    <row r="23" spans="1:6" ht="33" customHeight="1" x14ac:dyDescent="0.25">
      <c r="A23" s="43">
        <f t="shared" si="0"/>
        <v>14000</v>
      </c>
      <c r="B23" s="44">
        <v>1000</v>
      </c>
      <c r="C23" s="11">
        <v>14</v>
      </c>
      <c r="D23" s="15" t="s">
        <v>85</v>
      </c>
      <c r="E23" s="13" t="s">
        <v>52</v>
      </c>
      <c r="F23" s="14" t="s">
        <v>33</v>
      </c>
    </row>
    <row r="24" spans="1:6" ht="49.5" customHeight="1" x14ac:dyDescent="0.25">
      <c r="A24" s="43">
        <f t="shared" si="0"/>
        <v>24000</v>
      </c>
      <c r="B24" s="44">
        <v>300</v>
      </c>
      <c r="C24" s="11">
        <v>80</v>
      </c>
      <c r="D24" s="15" t="s">
        <v>1</v>
      </c>
      <c r="E24" s="13" t="s">
        <v>51</v>
      </c>
      <c r="F24" s="14" t="s">
        <v>34</v>
      </c>
    </row>
    <row r="25" spans="1:6" ht="21" customHeight="1" x14ac:dyDescent="0.25">
      <c r="A25" s="43">
        <f t="shared" si="0"/>
        <v>130000</v>
      </c>
      <c r="B25" s="44">
        <v>2000</v>
      </c>
      <c r="C25" s="11">
        <v>65</v>
      </c>
      <c r="D25" s="15" t="s">
        <v>1</v>
      </c>
      <c r="E25" s="18" t="s">
        <v>44</v>
      </c>
      <c r="F25" s="14" t="s">
        <v>35</v>
      </c>
    </row>
    <row r="26" spans="1:6" ht="67.5" customHeight="1" x14ac:dyDescent="0.25">
      <c r="A26" s="43">
        <f t="shared" si="0"/>
        <v>50000</v>
      </c>
      <c r="B26" s="44">
        <v>50000</v>
      </c>
      <c r="C26" s="11">
        <v>1</v>
      </c>
      <c r="D26" s="17" t="s">
        <v>84</v>
      </c>
      <c r="E26" s="24" t="s">
        <v>48</v>
      </c>
      <c r="F26" s="14" t="s">
        <v>36</v>
      </c>
    </row>
    <row r="27" spans="1:6" ht="54" customHeight="1" x14ac:dyDescent="0.25">
      <c r="A27" s="43">
        <f t="shared" si="0"/>
        <v>50000</v>
      </c>
      <c r="B27" s="44">
        <v>50000</v>
      </c>
      <c r="C27" s="11">
        <v>1</v>
      </c>
      <c r="D27" s="17" t="s">
        <v>84</v>
      </c>
      <c r="E27" s="25" t="s">
        <v>131</v>
      </c>
      <c r="F27" s="14" t="s">
        <v>37</v>
      </c>
    </row>
    <row r="28" spans="1:6" ht="59.25" customHeight="1" x14ac:dyDescent="0.25">
      <c r="A28" s="43">
        <f t="shared" si="0"/>
        <v>35000</v>
      </c>
      <c r="B28" s="44">
        <v>35000</v>
      </c>
      <c r="C28" s="11">
        <v>1</v>
      </c>
      <c r="D28" s="17" t="s">
        <v>84</v>
      </c>
      <c r="E28" s="25" t="s">
        <v>78</v>
      </c>
      <c r="F28" s="14" t="s">
        <v>38</v>
      </c>
    </row>
    <row r="29" spans="1:6" ht="30.75" thickBot="1" x14ac:dyDescent="0.3">
      <c r="A29" s="43">
        <f t="shared" si="0"/>
        <v>35000</v>
      </c>
      <c r="B29" s="44">
        <v>35000</v>
      </c>
      <c r="C29" s="11">
        <v>1</v>
      </c>
      <c r="D29" s="17" t="s">
        <v>84</v>
      </c>
      <c r="E29" s="25" t="s">
        <v>199</v>
      </c>
      <c r="F29" s="14" t="s">
        <v>39</v>
      </c>
    </row>
    <row r="30" spans="1:6" ht="32.25" customHeight="1" thickTop="1" thickBot="1" x14ac:dyDescent="0.3">
      <c r="A30" s="45">
        <f>SUM(A4:A29)</f>
        <v>25935000</v>
      </c>
      <c r="B30" s="46"/>
      <c r="C30" s="95"/>
      <c r="D30" s="95"/>
      <c r="E30" s="95"/>
      <c r="F30" s="96"/>
    </row>
    <row r="31" spans="1:6" ht="21.75" customHeight="1" thickTop="1" x14ac:dyDescent="0.25">
      <c r="A31" s="37"/>
      <c r="B31" s="47"/>
      <c r="C31" s="26"/>
      <c r="D31" s="26"/>
      <c r="E31" s="26"/>
      <c r="F31" s="26"/>
    </row>
    <row r="32" spans="1:6" ht="14.25" customHeight="1" x14ac:dyDescent="0.25"/>
    <row r="33" hidden="1" x14ac:dyDescent="0.25"/>
    <row r="34" hidden="1" x14ac:dyDescent="0.25"/>
  </sheetData>
  <sheetProtection sheet="1" formatCells="0" selectLockedCells="1"/>
  <customSheetViews>
    <customSheetView guid="{9251EA99-3296-4AE3-B9B0-29F2CAA76DEC}" showPageBreaks="1" printArea="1" topLeftCell="A15">
      <selection activeCell="E16" sqref="E16"/>
      <rowBreaks count="2" manualBreakCount="2">
        <brk id="13" max="5" man="1"/>
        <brk id="23" max="5" man="1"/>
      </rowBreaks>
      <pageMargins left="0.74803149606299213" right="0.74803149606299213" top="1.4566929133858268" bottom="0.59055118110236227" header="0.51181102362204722" footer="0.51181102362204722"/>
      <pageSetup paperSize="9" scale="86" orientation="portrait" r:id="rId1"/>
      <headerFooter alignWithMargins="0">
        <oddHeader xml:space="preserve">&amp;L22.08.16
דף&amp;Pמתוך&amp;N
 &amp;R            אומדן הנחת קו דלק "12 פלוגות אשל ושוחות  מגופים 
             שלב 1
</oddHeader>
        <oddFooter>&amp;R&amp;F</oddFooter>
      </headerFooter>
    </customSheetView>
  </customSheetViews>
  <mergeCells count="1">
    <mergeCell ref="C30:F30"/>
  </mergeCells>
  <phoneticPr fontId="2" type="noConversion"/>
  <pageMargins left="0.74803149606299213" right="0.55118110236220474" top="1.2598425196850394" bottom="0.59055118110236227" header="0.51181102362204722" footer="0.51181102362204722"/>
  <pageSetup paperSize="9" scale="70" orientation="portrait" r:id="rId2"/>
  <headerFooter alignWithMargins="0">
    <oddHeader>&amp;Lדף&amp;Pמתוך&amp;N&amp;R                     אומדן קו "12 עוזה אשל</oddHeader>
    <oddFooter>&amp;L&amp;F</oddFooter>
  </headerFooter>
  <rowBreaks count="2" manualBreakCount="2">
    <brk id="14" max="5" man="1"/>
    <brk id="32"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zoomScaleNormal="100" workbookViewId="0">
      <pane ySplit="2" topLeftCell="A21" activePane="bottomLeft" state="frozen"/>
      <selection pane="bottomLeft" sqref="A1:F1048576"/>
    </sheetView>
  </sheetViews>
  <sheetFormatPr defaultRowHeight="15.75" x14ac:dyDescent="0.25"/>
  <cols>
    <col min="1" max="1" width="16.85546875" style="5" customWidth="1"/>
    <col min="2" max="2" width="16.85546875" style="5" bestFit="1" customWidth="1"/>
    <col min="3" max="3" width="13.28515625" style="5" customWidth="1"/>
    <col min="4" max="4" width="9.5703125" style="5" customWidth="1"/>
    <col min="5" max="5" width="52.85546875" style="5" customWidth="1"/>
    <col min="6" max="6" width="12.140625" style="5" customWidth="1"/>
    <col min="7" max="7" width="16.5703125" customWidth="1"/>
  </cols>
  <sheetData>
    <row r="1" spans="1:6" ht="30.75" customHeight="1" thickBot="1" x14ac:dyDescent="0.3"/>
    <row r="2" spans="1:6" ht="17.25" thickTop="1" thickBot="1" x14ac:dyDescent="0.3">
      <c r="A2" s="27" t="s">
        <v>93</v>
      </c>
      <c r="B2" s="28" t="s">
        <v>95</v>
      </c>
      <c r="C2" s="6" t="s">
        <v>0</v>
      </c>
      <c r="D2" s="6" t="s">
        <v>1</v>
      </c>
      <c r="E2" s="6" t="s">
        <v>2</v>
      </c>
      <c r="F2" s="6" t="s">
        <v>3</v>
      </c>
    </row>
    <row r="3" spans="1:6" ht="32.25" thickTop="1" x14ac:dyDescent="0.25">
      <c r="A3" s="48"/>
      <c r="B3" s="49"/>
      <c r="C3" s="7"/>
      <c r="D3" s="8"/>
      <c r="E3" s="9" t="s">
        <v>196</v>
      </c>
      <c r="F3" s="10"/>
    </row>
    <row r="4" spans="1:6" ht="31.5" customHeight="1" x14ac:dyDescent="0.25">
      <c r="A4" s="50">
        <f t="shared" ref="A4:A31" si="0">C4*B4</f>
        <v>1600</v>
      </c>
      <c r="B4" s="51">
        <v>10</v>
      </c>
      <c r="C4" s="11">
        <v>160</v>
      </c>
      <c r="D4" s="12" t="s">
        <v>87</v>
      </c>
      <c r="E4" s="13" t="s">
        <v>45</v>
      </c>
      <c r="F4" s="14" t="s">
        <v>136</v>
      </c>
    </row>
    <row r="5" spans="1:6" ht="66" customHeight="1" x14ac:dyDescent="0.25">
      <c r="A5" s="50">
        <f t="shared" si="0"/>
        <v>10200</v>
      </c>
      <c r="B5" s="52">
        <v>170</v>
      </c>
      <c r="C5" s="29">
        <v>60</v>
      </c>
      <c r="D5" s="15" t="s">
        <v>85</v>
      </c>
      <c r="E5" s="13" t="s">
        <v>195</v>
      </c>
      <c r="F5" s="14" t="s">
        <v>137</v>
      </c>
    </row>
    <row r="6" spans="1:6" ht="96" customHeight="1" x14ac:dyDescent="0.25">
      <c r="A6" s="50">
        <f t="shared" si="0"/>
        <v>6000</v>
      </c>
      <c r="B6" s="52">
        <v>150</v>
      </c>
      <c r="C6" s="29">
        <v>40</v>
      </c>
      <c r="D6" s="12" t="s">
        <v>87</v>
      </c>
      <c r="E6" s="13" t="s">
        <v>194</v>
      </c>
      <c r="F6" s="14" t="s">
        <v>138</v>
      </c>
    </row>
    <row r="7" spans="1:6" ht="38.25" customHeight="1" x14ac:dyDescent="0.25">
      <c r="A7" s="50">
        <f t="shared" si="0"/>
        <v>1500</v>
      </c>
      <c r="B7" s="52">
        <v>50</v>
      </c>
      <c r="C7" s="29">
        <v>30</v>
      </c>
      <c r="D7" s="15" t="s">
        <v>85</v>
      </c>
      <c r="E7" s="13" t="s">
        <v>7</v>
      </c>
      <c r="F7" s="14" t="s">
        <v>139</v>
      </c>
    </row>
    <row r="8" spans="1:6" ht="41.25" customHeight="1" x14ac:dyDescent="0.25">
      <c r="A8" s="50">
        <f t="shared" si="0"/>
        <v>2500</v>
      </c>
      <c r="B8" s="52">
        <v>250</v>
      </c>
      <c r="C8" s="29">
        <v>10</v>
      </c>
      <c r="D8" s="15" t="s">
        <v>85</v>
      </c>
      <c r="E8" s="13" t="s">
        <v>193</v>
      </c>
      <c r="F8" s="14" t="s">
        <v>140</v>
      </c>
    </row>
    <row r="9" spans="1:6" ht="84.75" customHeight="1" x14ac:dyDescent="0.25">
      <c r="A9" s="50">
        <f t="shared" si="0"/>
        <v>2700</v>
      </c>
      <c r="B9" s="52">
        <v>90</v>
      </c>
      <c r="C9" s="30">
        <v>30</v>
      </c>
      <c r="D9" s="15" t="s">
        <v>85</v>
      </c>
      <c r="E9" s="13" t="s">
        <v>8</v>
      </c>
      <c r="F9" s="14" t="s">
        <v>141</v>
      </c>
    </row>
    <row r="10" spans="1:6" ht="52.5" customHeight="1" x14ac:dyDescent="0.25">
      <c r="A10" s="50">
        <f t="shared" si="0"/>
        <v>2600</v>
      </c>
      <c r="B10" s="52">
        <v>130</v>
      </c>
      <c r="C10" s="30">
        <v>20</v>
      </c>
      <c r="D10" s="15" t="s">
        <v>85</v>
      </c>
      <c r="E10" s="16" t="s">
        <v>9</v>
      </c>
      <c r="F10" s="14" t="s">
        <v>142</v>
      </c>
    </row>
    <row r="11" spans="1:6" ht="52.5" customHeight="1" x14ac:dyDescent="0.25">
      <c r="A11" s="50">
        <f t="shared" si="0"/>
        <v>250</v>
      </c>
      <c r="B11" s="52">
        <v>5</v>
      </c>
      <c r="C11" s="30">
        <v>50</v>
      </c>
      <c r="D11" s="12" t="s">
        <v>87</v>
      </c>
      <c r="E11" s="18" t="s">
        <v>47</v>
      </c>
      <c r="F11" s="14" t="s">
        <v>143</v>
      </c>
    </row>
    <row r="12" spans="1:6" ht="28.5" customHeight="1" x14ac:dyDescent="0.25">
      <c r="A12" s="50">
        <f>C12*B12</f>
        <v>6000</v>
      </c>
      <c r="B12" s="52">
        <v>3000</v>
      </c>
      <c r="C12" s="29">
        <v>2</v>
      </c>
      <c r="D12" s="15" t="s">
        <v>85</v>
      </c>
      <c r="E12" s="13" t="s">
        <v>192</v>
      </c>
      <c r="F12" s="14" t="s">
        <v>144</v>
      </c>
    </row>
    <row r="13" spans="1:6" ht="31.5" customHeight="1" x14ac:dyDescent="0.25">
      <c r="A13" s="50">
        <f t="shared" si="0"/>
        <v>2200</v>
      </c>
      <c r="B13" s="52">
        <v>220</v>
      </c>
      <c r="C13" s="29">
        <v>10</v>
      </c>
      <c r="D13" s="17" t="s">
        <v>86</v>
      </c>
      <c r="E13" s="13" t="s">
        <v>191</v>
      </c>
      <c r="F13" s="14" t="s">
        <v>145</v>
      </c>
    </row>
    <row r="14" spans="1:6" ht="51.75" customHeight="1" x14ac:dyDescent="0.25">
      <c r="A14" s="50">
        <f t="shared" si="0"/>
        <v>39000</v>
      </c>
      <c r="B14" s="52">
        <v>26</v>
      </c>
      <c r="C14" s="29">
        <v>1500</v>
      </c>
      <c r="D14" s="12" t="s">
        <v>198</v>
      </c>
      <c r="E14" s="13" t="s">
        <v>190</v>
      </c>
      <c r="F14" s="14" t="s">
        <v>146</v>
      </c>
    </row>
    <row r="15" spans="1:6" ht="53.25" customHeight="1" x14ac:dyDescent="0.25">
      <c r="A15" s="50">
        <f t="shared" si="0"/>
        <v>4000</v>
      </c>
      <c r="B15" s="52">
        <v>200</v>
      </c>
      <c r="C15" s="30">
        <v>20</v>
      </c>
      <c r="D15" s="17" t="s">
        <v>86</v>
      </c>
      <c r="E15" s="23" t="s">
        <v>189</v>
      </c>
      <c r="F15" s="14" t="s">
        <v>147</v>
      </c>
    </row>
    <row r="16" spans="1:6" ht="30" customHeight="1" x14ac:dyDescent="0.25">
      <c r="A16" s="50">
        <f t="shared" si="0"/>
        <v>1200</v>
      </c>
      <c r="B16" s="52">
        <v>120</v>
      </c>
      <c r="C16" s="30">
        <v>10</v>
      </c>
      <c r="D16" s="12" t="s">
        <v>87</v>
      </c>
      <c r="E16" s="23" t="s">
        <v>188</v>
      </c>
      <c r="F16" s="14" t="s">
        <v>148</v>
      </c>
    </row>
    <row r="17" spans="1:6" ht="99" customHeight="1" x14ac:dyDescent="0.25">
      <c r="A17" s="50">
        <f t="shared" si="0"/>
        <v>4800</v>
      </c>
      <c r="B17" s="52">
        <v>240</v>
      </c>
      <c r="C17" s="31">
        <v>20</v>
      </c>
      <c r="D17" s="12" t="s">
        <v>87</v>
      </c>
      <c r="E17" s="13" t="s">
        <v>46</v>
      </c>
      <c r="F17" s="14" t="s">
        <v>149</v>
      </c>
    </row>
    <row r="18" spans="1:6" ht="82.5" customHeight="1" x14ac:dyDescent="0.25">
      <c r="A18" s="50">
        <f t="shared" si="0"/>
        <v>41800</v>
      </c>
      <c r="B18" s="52">
        <v>110</v>
      </c>
      <c r="C18" s="29">
        <v>380</v>
      </c>
      <c r="D18" s="15" t="s">
        <v>88</v>
      </c>
      <c r="E18" s="13" t="s">
        <v>187</v>
      </c>
      <c r="F18" s="14" t="s">
        <v>150</v>
      </c>
    </row>
    <row r="19" spans="1:6" ht="33.75" customHeight="1" x14ac:dyDescent="0.25">
      <c r="A19" s="50">
        <f t="shared" si="0"/>
        <v>42500</v>
      </c>
      <c r="B19" s="52">
        <v>100</v>
      </c>
      <c r="C19" s="29">
        <v>425</v>
      </c>
      <c r="D19" s="32" t="s">
        <v>185</v>
      </c>
      <c r="E19" s="13" t="s">
        <v>186</v>
      </c>
      <c r="F19" s="14" t="s">
        <v>151</v>
      </c>
    </row>
    <row r="20" spans="1:6" ht="30.75" customHeight="1" x14ac:dyDescent="0.25">
      <c r="A20" s="50">
        <f t="shared" si="0"/>
        <v>6000</v>
      </c>
      <c r="B20" s="52">
        <v>60</v>
      </c>
      <c r="C20" s="29">
        <v>100</v>
      </c>
      <c r="D20" s="32" t="s">
        <v>185</v>
      </c>
      <c r="E20" s="13" t="s">
        <v>184</v>
      </c>
      <c r="F20" s="14" t="s">
        <v>152</v>
      </c>
    </row>
    <row r="21" spans="1:6" ht="33" customHeight="1" x14ac:dyDescent="0.25">
      <c r="A21" s="50">
        <f t="shared" si="0"/>
        <v>10500</v>
      </c>
      <c r="B21" s="52">
        <v>70</v>
      </c>
      <c r="C21" s="29">
        <v>150</v>
      </c>
      <c r="D21" s="15" t="s">
        <v>88</v>
      </c>
      <c r="E21" s="23" t="s">
        <v>183</v>
      </c>
      <c r="F21" s="14" t="s">
        <v>153</v>
      </c>
    </row>
    <row r="22" spans="1:6" ht="30.75" x14ac:dyDescent="0.25">
      <c r="A22" s="50">
        <f t="shared" si="0"/>
        <v>2000</v>
      </c>
      <c r="B22" s="52">
        <v>50</v>
      </c>
      <c r="C22" s="29">
        <v>40</v>
      </c>
      <c r="D22" s="15" t="s">
        <v>88</v>
      </c>
      <c r="E22" s="23" t="s">
        <v>182</v>
      </c>
      <c r="F22" s="14" t="s">
        <v>154</v>
      </c>
    </row>
    <row r="23" spans="1:6" ht="30.75" x14ac:dyDescent="0.25">
      <c r="A23" s="50">
        <f t="shared" si="0"/>
        <v>7560</v>
      </c>
      <c r="B23" s="52">
        <v>140</v>
      </c>
      <c r="C23" s="29">
        <v>54</v>
      </c>
      <c r="D23" s="15" t="s">
        <v>88</v>
      </c>
      <c r="E23" s="13" t="s">
        <v>181</v>
      </c>
      <c r="F23" s="14" t="s">
        <v>155</v>
      </c>
    </row>
    <row r="24" spans="1:6" ht="30.75" x14ac:dyDescent="0.25">
      <c r="A24" s="50">
        <f t="shared" si="0"/>
        <v>1200</v>
      </c>
      <c r="B24" s="52">
        <v>100</v>
      </c>
      <c r="C24" s="29">
        <v>12</v>
      </c>
      <c r="D24" s="15" t="s">
        <v>88</v>
      </c>
      <c r="E24" s="13" t="s">
        <v>180</v>
      </c>
      <c r="F24" s="14" t="s">
        <v>156</v>
      </c>
    </row>
    <row r="25" spans="1:6" ht="30.75" x14ac:dyDescent="0.25">
      <c r="A25" s="50">
        <f t="shared" si="0"/>
        <v>1920</v>
      </c>
      <c r="B25" s="52">
        <v>80</v>
      </c>
      <c r="C25" s="33">
        <v>24</v>
      </c>
      <c r="D25" s="15" t="s">
        <v>88</v>
      </c>
      <c r="E25" s="13" t="s">
        <v>179</v>
      </c>
      <c r="F25" s="14" t="s">
        <v>178</v>
      </c>
    </row>
    <row r="26" spans="1:6" ht="30.75" x14ac:dyDescent="0.25">
      <c r="A26" s="50">
        <f t="shared" si="0"/>
        <v>840</v>
      </c>
      <c r="B26" s="52">
        <v>70</v>
      </c>
      <c r="C26" s="33">
        <v>12</v>
      </c>
      <c r="D26" s="15" t="s">
        <v>88</v>
      </c>
      <c r="E26" s="13" t="s">
        <v>177</v>
      </c>
      <c r="F26" s="14" t="s">
        <v>176</v>
      </c>
    </row>
    <row r="27" spans="1:6" ht="21" customHeight="1" x14ac:dyDescent="0.25">
      <c r="A27" s="50">
        <f t="shared" si="0"/>
        <v>1600</v>
      </c>
      <c r="B27" s="53">
        <v>800</v>
      </c>
      <c r="C27" s="34">
        <v>2</v>
      </c>
      <c r="D27" s="15" t="s">
        <v>1</v>
      </c>
      <c r="E27" s="25" t="s">
        <v>175</v>
      </c>
      <c r="F27" s="14" t="s">
        <v>174</v>
      </c>
    </row>
    <row r="28" spans="1:6" ht="36" customHeight="1" x14ac:dyDescent="0.25">
      <c r="A28" s="50">
        <f t="shared" si="0"/>
        <v>120000</v>
      </c>
      <c r="B28" s="53">
        <v>120000</v>
      </c>
      <c r="C28" s="34">
        <v>1</v>
      </c>
      <c r="D28" s="15" t="s">
        <v>84</v>
      </c>
      <c r="E28" s="25" t="s">
        <v>173</v>
      </c>
      <c r="F28" s="14" t="s">
        <v>172</v>
      </c>
    </row>
    <row r="29" spans="1:6" ht="30.75" x14ac:dyDescent="0.25">
      <c r="A29" s="50">
        <f t="shared" si="0"/>
        <v>12000</v>
      </c>
      <c r="B29" s="53">
        <v>12000</v>
      </c>
      <c r="C29" s="34">
        <v>1</v>
      </c>
      <c r="D29" s="15" t="s">
        <v>84</v>
      </c>
      <c r="E29" s="25" t="s">
        <v>171</v>
      </c>
      <c r="F29" s="14" t="s">
        <v>170</v>
      </c>
    </row>
    <row r="30" spans="1:6" ht="38.25" customHeight="1" x14ac:dyDescent="0.25">
      <c r="A30" s="50">
        <f t="shared" si="0"/>
        <v>12000</v>
      </c>
      <c r="B30" s="53">
        <v>6000</v>
      </c>
      <c r="C30" s="34">
        <v>2</v>
      </c>
      <c r="D30" s="15" t="s">
        <v>84</v>
      </c>
      <c r="E30" s="13" t="s">
        <v>169</v>
      </c>
      <c r="F30" s="14" t="s">
        <v>168</v>
      </c>
    </row>
    <row r="31" spans="1:6" ht="18" customHeight="1" thickBot="1" x14ac:dyDescent="0.3">
      <c r="A31" s="50">
        <f t="shared" si="0"/>
        <v>8000</v>
      </c>
      <c r="B31" s="54">
        <v>8000</v>
      </c>
      <c r="C31" s="29">
        <v>1</v>
      </c>
      <c r="D31" s="17" t="s">
        <v>84</v>
      </c>
      <c r="E31" s="25" t="s">
        <v>79</v>
      </c>
      <c r="F31" s="14" t="s">
        <v>167</v>
      </c>
    </row>
    <row r="32" spans="1:6" ht="17.25" thickTop="1" thickBot="1" x14ac:dyDescent="0.3">
      <c r="A32" s="35">
        <f>SUM(A4:A31)</f>
        <v>352470</v>
      </c>
      <c r="B32" s="97" t="s">
        <v>166</v>
      </c>
      <c r="C32" s="98"/>
      <c r="D32" s="98"/>
      <c r="E32" s="98"/>
      <c r="F32" s="99"/>
    </row>
    <row r="33" spans="1:6" ht="16.5" thickTop="1" x14ac:dyDescent="0.25">
      <c r="A33" s="36"/>
      <c r="B33" s="36"/>
      <c r="C33" s="36"/>
      <c r="D33" s="36"/>
      <c r="E33" s="36"/>
      <c r="F33" s="36"/>
    </row>
    <row r="34" spans="1:6" x14ac:dyDescent="0.25">
      <c r="A34" s="36"/>
      <c r="B34" s="36"/>
      <c r="C34" s="36"/>
      <c r="D34" s="36"/>
      <c r="E34" s="36"/>
      <c r="F34" s="36"/>
    </row>
    <row r="35" spans="1:6" x14ac:dyDescent="0.25">
      <c r="A35" s="37"/>
      <c r="B35" s="37"/>
      <c r="C35" s="37"/>
      <c r="D35" s="37"/>
      <c r="E35" s="37"/>
      <c r="F35" s="37"/>
    </row>
  </sheetData>
  <sheetProtection sheet="1" formatCells="0" selectLockedCells="1"/>
  <mergeCells count="1">
    <mergeCell ref="B32:F32"/>
  </mergeCells>
  <pageMargins left="0.74803149606299213" right="0.74803149606299213" top="1.4566929133858268" bottom="0.59055118110236227" header="0.51181102362204722" footer="0.51181102362204722"/>
  <pageSetup paperSize="9" scale="60" orientation="portrait" r:id="rId1"/>
  <headerFooter alignWithMargins="0">
    <oddHeader>&amp;Lדף&amp;Pמתוך&amp;N&amp;R                                     אומדן קו "12 עוזה אשל</oddHeader>
    <oddFooter>&amp;L&amp;F</oddFooter>
  </headerFooter>
  <rowBreaks count="1" manualBreakCount="1">
    <brk id="21" max="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zoomScale="70" zoomScaleNormal="70" workbookViewId="0">
      <pane ySplit="2" topLeftCell="A15" activePane="bottomLeft" state="frozen"/>
      <selection pane="bottomLeft" activeCell="A2" sqref="A2:F26"/>
    </sheetView>
  </sheetViews>
  <sheetFormatPr defaultRowHeight="15.75" x14ac:dyDescent="0.25"/>
  <cols>
    <col min="1" max="1" width="16.85546875" style="5" customWidth="1"/>
    <col min="2" max="2" width="14.5703125" style="5" customWidth="1"/>
    <col min="3" max="3" width="13.28515625" style="5" customWidth="1"/>
    <col min="4" max="4" width="10" style="5" customWidth="1"/>
    <col min="5" max="5" width="52.7109375" style="5" customWidth="1"/>
    <col min="6" max="6" width="13.7109375" style="5" customWidth="1"/>
  </cols>
  <sheetData>
    <row r="1" spans="1:9" ht="30" customHeight="1" thickBot="1" x14ac:dyDescent="0.3"/>
    <row r="2" spans="1:9" ht="33" thickTop="1" thickBot="1" x14ac:dyDescent="0.3">
      <c r="A2" s="55" t="s">
        <v>93</v>
      </c>
      <c r="B2" s="56" t="s">
        <v>95</v>
      </c>
      <c r="C2" s="6" t="s">
        <v>0</v>
      </c>
      <c r="D2" s="6" t="s">
        <v>1</v>
      </c>
      <c r="E2" s="6" t="s">
        <v>2</v>
      </c>
      <c r="F2" s="6" t="s">
        <v>3</v>
      </c>
    </row>
    <row r="3" spans="1:9" ht="32.25" thickTop="1" x14ac:dyDescent="0.25">
      <c r="A3" s="49"/>
      <c r="B3" s="49"/>
      <c r="C3" s="7"/>
      <c r="D3" s="8"/>
      <c r="E3" s="9" t="s">
        <v>157</v>
      </c>
      <c r="F3" s="10"/>
    </row>
    <row r="4" spans="1:9" ht="50.25" customHeight="1" x14ac:dyDescent="0.25">
      <c r="A4" s="57">
        <f>C4*B4</f>
        <v>82000</v>
      </c>
      <c r="B4" s="57">
        <v>50</v>
      </c>
      <c r="C4" s="57">
        <v>1640</v>
      </c>
      <c r="D4" s="12" t="s">
        <v>87</v>
      </c>
      <c r="E4" s="58" t="s">
        <v>71</v>
      </c>
      <c r="F4" s="14" t="s">
        <v>136</v>
      </c>
    </row>
    <row r="5" spans="1:9" ht="36.75" customHeight="1" x14ac:dyDescent="0.25">
      <c r="A5" s="57">
        <f t="shared" ref="A5:A24" si="0">C5*B5</f>
        <v>11000</v>
      </c>
      <c r="B5" s="57">
        <v>100</v>
      </c>
      <c r="C5" s="57">
        <v>110</v>
      </c>
      <c r="D5" s="15" t="s">
        <v>85</v>
      </c>
      <c r="E5" s="58" t="s">
        <v>72</v>
      </c>
      <c r="F5" s="14" t="s">
        <v>137</v>
      </c>
    </row>
    <row r="6" spans="1:9" ht="36.75" customHeight="1" x14ac:dyDescent="0.25">
      <c r="A6" s="57">
        <f>C6*B6</f>
        <v>14400</v>
      </c>
      <c r="B6" s="57">
        <v>180</v>
      </c>
      <c r="C6" s="57">
        <v>80</v>
      </c>
      <c r="D6" s="15" t="s">
        <v>85</v>
      </c>
      <c r="E6" s="58" t="s">
        <v>73</v>
      </c>
      <c r="F6" s="14" t="s">
        <v>138</v>
      </c>
    </row>
    <row r="7" spans="1:9" ht="57" customHeight="1" x14ac:dyDescent="0.25">
      <c r="A7" s="57">
        <f t="shared" si="0"/>
        <v>90000</v>
      </c>
      <c r="B7" s="57">
        <v>5000</v>
      </c>
      <c r="C7" s="57">
        <v>18</v>
      </c>
      <c r="D7" s="12" t="s">
        <v>1</v>
      </c>
      <c r="E7" s="58" t="s">
        <v>119</v>
      </c>
      <c r="F7" s="14" t="s">
        <v>139</v>
      </c>
    </row>
    <row r="8" spans="1:9" ht="54.75" customHeight="1" x14ac:dyDescent="0.25">
      <c r="A8" s="57">
        <f t="shared" si="0"/>
        <v>211500</v>
      </c>
      <c r="B8" s="57">
        <v>4500</v>
      </c>
      <c r="C8" s="57">
        <v>47</v>
      </c>
      <c r="D8" s="12" t="s">
        <v>1</v>
      </c>
      <c r="E8" s="58" t="s">
        <v>120</v>
      </c>
      <c r="F8" s="14" t="s">
        <v>140</v>
      </c>
    </row>
    <row r="9" spans="1:9" ht="69.75" customHeight="1" x14ac:dyDescent="0.25">
      <c r="A9" s="57">
        <f t="shared" si="0"/>
        <v>36000</v>
      </c>
      <c r="B9" s="57">
        <v>6000</v>
      </c>
      <c r="C9" s="57">
        <v>6</v>
      </c>
      <c r="D9" s="12" t="s">
        <v>1</v>
      </c>
      <c r="E9" s="58" t="s">
        <v>121</v>
      </c>
      <c r="F9" s="14" t="s">
        <v>141</v>
      </c>
      <c r="I9" s="4" t="s">
        <v>108</v>
      </c>
    </row>
    <row r="10" spans="1:9" ht="69.75" customHeight="1" x14ac:dyDescent="0.25">
      <c r="A10" s="57">
        <f t="shared" si="0"/>
        <v>42000</v>
      </c>
      <c r="B10" s="57">
        <v>6000</v>
      </c>
      <c r="C10" s="57">
        <v>7</v>
      </c>
      <c r="D10" s="12" t="s">
        <v>1</v>
      </c>
      <c r="E10" s="58" t="s">
        <v>122</v>
      </c>
      <c r="F10" s="14" t="s">
        <v>142</v>
      </c>
    </row>
    <row r="11" spans="1:9" ht="70.5" customHeight="1" x14ac:dyDescent="0.25">
      <c r="A11" s="57">
        <f t="shared" si="0"/>
        <v>60000</v>
      </c>
      <c r="B11" s="57">
        <v>6000</v>
      </c>
      <c r="C11" s="57">
        <v>10</v>
      </c>
      <c r="D11" s="12" t="s">
        <v>1</v>
      </c>
      <c r="E11" s="58" t="s">
        <v>123</v>
      </c>
      <c r="F11" s="14" t="s">
        <v>143</v>
      </c>
    </row>
    <row r="12" spans="1:9" ht="51" customHeight="1" x14ac:dyDescent="0.25">
      <c r="A12" s="57">
        <f t="shared" si="0"/>
        <v>30500</v>
      </c>
      <c r="B12" s="57">
        <v>250</v>
      </c>
      <c r="C12" s="57">
        <v>122</v>
      </c>
      <c r="D12" s="12" t="s">
        <v>1</v>
      </c>
      <c r="E12" s="58" t="s">
        <v>74</v>
      </c>
      <c r="F12" s="14" t="s">
        <v>144</v>
      </c>
    </row>
    <row r="13" spans="1:9" ht="16.5" hidden="1" customHeight="1" x14ac:dyDescent="0.25">
      <c r="A13" s="57">
        <f t="shared" si="0"/>
        <v>0</v>
      </c>
      <c r="B13" s="57"/>
      <c r="C13" s="57"/>
      <c r="D13" s="12" t="s">
        <v>1</v>
      </c>
      <c r="E13" s="58" t="s">
        <v>124</v>
      </c>
      <c r="F13" s="14" t="s">
        <v>145</v>
      </c>
    </row>
    <row r="14" spans="1:9" ht="57" customHeight="1" x14ac:dyDescent="0.25">
      <c r="A14" s="57">
        <f t="shared" si="0"/>
        <v>14000</v>
      </c>
      <c r="B14" s="57">
        <v>350</v>
      </c>
      <c r="C14" s="57">
        <v>40</v>
      </c>
      <c r="D14" s="12" t="s">
        <v>1</v>
      </c>
      <c r="E14" s="58" t="s">
        <v>75</v>
      </c>
      <c r="F14" s="14" t="s">
        <v>146</v>
      </c>
    </row>
    <row r="15" spans="1:9" ht="58.5" customHeight="1" x14ac:dyDescent="0.25">
      <c r="A15" s="57">
        <f>C15*B15</f>
        <v>6400</v>
      </c>
      <c r="B15" s="57">
        <v>400</v>
      </c>
      <c r="C15" s="57">
        <v>16</v>
      </c>
      <c r="D15" s="12" t="s">
        <v>1</v>
      </c>
      <c r="E15" s="58" t="s">
        <v>125</v>
      </c>
      <c r="F15" s="14" t="s">
        <v>147</v>
      </c>
    </row>
    <row r="16" spans="1:9" ht="40.5" customHeight="1" x14ac:dyDescent="0.25">
      <c r="A16" s="57">
        <f t="shared" si="0"/>
        <v>70000</v>
      </c>
      <c r="B16" s="57">
        <v>20</v>
      </c>
      <c r="C16" s="57">
        <v>3500</v>
      </c>
      <c r="D16" s="12" t="s">
        <v>87</v>
      </c>
      <c r="E16" s="58" t="s">
        <v>126</v>
      </c>
      <c r="F16" s="14" t="s">
        <v>148</v>
      </c>
    </row>
    <row r="17" spans="1:6" ht="36" customHeight="1" x14ac:dyDescent="0.25">
      <c r="A17" s="57">
        <f t="shared" si="0"/>
        <v>40500</v>
      </c>
      <c r="B17" s="57">
        <v>30</v>
      </c>
      <c r="C17" s="57">
        <v>1350</v>
      </c>
      <c r="D17" s="12" t="s">
        <v>87</v>
      </c>
      <c r="E17" s="58" t="s">
        <v>127</v>
      </c>
      <c r="F17" s="14" t="s">
        <v>149</v>
      </c>
    </row>
    <row r="18" spans="1:6" ht="45.75" customHeight="1" x14ac:dyDescent="0.25">
      <c r="A18" s="57">
        <f t="shared" si="0"/>
        <v>10500</v>
      </c>
      <c r="B18" s="57">
        <v>300</v>
      </c>
      <c r="C18" s="57">
        <v>35</v>
      </c>
      <c r="D18" s="12" t="s">
        <v>1</v>
      </c>
      <c r="E18" s="58" t="s">
        <v>76</v>
      </c>
      <c r="F18" s="14" t="s">
        <v>150</v>
      </c>
    </row>
    <row r="19" spans="1:6" ht="57.75" customHeight="1" x14ac:dyDescent="0.25">
      <c r="A19" s="57">
        <f t="shared" si="0"/>
        <v>9600</v>
      </c>
      <c r="B19" s="57">
        <v>300</v>
      </c>
      <c r="C19" s="57">
        <v>32</v>
      </c>
      <c r="D19" s="12" t="s">
        <v>1</v>
      </c>
      <c r="E19" s="58" t="s">
        <v>77</v>
      </c>
      <c r="F19" s="14" t="s">
        <v>151</v>
      </c>
    </row>
    <row r="20" spans="1:6" ht="51" customHeight="1" x14ac:dyDescent="0.25">
      <c r="A20" s="57">
        <f t="shared" si="0"/>
        <v>22500</v>
      </c>
      <c r="B20" s="57">
        <v>300</v>
      </c>
      <c r="C20" s="57">
        <v>75</v>
      </c>
      <c r="D20" s="12" t="s">
        <v>1</v>
      </c>
      <c r="E20" s="58" t="s">
        <v>128</v>
      </c>
      <c r="F20" s="14" t="s">
        <v>152</v>
      </c>
    </row>
    <row r="21" spans="1:6" ht="56.25" customHeight="1" x14ac:dyDescent="0.25">
      <c r="A21" s="57">
        <f t="shared" si="0"/>
        <v>40000</v>
      </c>
      <c r="B21" s="57">
        <v>2000</v>
      </c>
      <c r="C21" s="57">
        <v>20</v>
      </c>
      <c r="D21" s="12" t="s">
        <v>1</v>
      </c>
      <c r="E21" s="58" t="s">
        <v>129</v>
      </c>
      <c r="F21" s="14" t="s">
        <v>153</v>
      </c>
    </row>
    <row r="22" spans="1:6" ht="60.75" customHeight="1" x14ac:dyDescent="0.25">
      <c r="A22" s="57">
        <f t="shared" si="0"/>
        <v>42000</v>
      </c>
      <c r="B22" s="57">
        <v>3500</v>
      </c>
      <c r="C22" s="57">
        <v>12</v>
      </c>
      <c r="D22" s="12" t="s">
        <v>1</v>
      </c>
      <c r="E22" s="58" t="s">
        <v>130</v>
      </c>
      <c r="F22" s="14" t="s">
        <v>154</v>
      </c>
    </row>
    <row r="23" spans="1:6" ht="54" customHeight="1" x14ac:dyDescent="0.25">
      <c r="A23" s="57">
        <f t="shared" si="0"/>
        <v>36000</v>
      </c>
      <c r="B23" s="57">
        <v>1800</v>
      </c>
      <c r="C23" s="57">
        <v>20</v>
      </c>
      <c r="D23" s="12" t="s">
        <v>1</v>
      </c>
      <c r="E23" s="58" t="s">
        <v>132</v>
      </c>
      <c r="F23" s="14" t="s">
        <v>155</v>
      </c>
    </row>
    <row r="24" spans="1:6" ht="18" customHeight="1" thickBot="1" x14ac:dyDescent="0.3">
      <c r="A24" s="59">
        <f t="shared" si="0"/>
        <v>12000</v>
      </c>
      <c r="B24" s="57">
        <v>12000</v>
      </c>
      <c r="C24" s="29">
        <v>1</v>
      </c>
      <c r="D24" s="15" t="s">
        <v>84</v>
      </c>
      <c r="E24" s="25" t="s">
        <v>90</v>
      </c>
      <c r="F24" s="14" t="s">
        <v>156</v>
      </c>
    </row>
    <row r="25" spans="1:6" ht="17.25" thickTop="1" thickBot="1" x14ac:dyDescent="0.3">
      <c r="A25" s="60">
        <f>SUM(A4:A24)</f>
        <v>880900</v>
      </c>
      <c r="B25" s="100" t="s">
        <v>158</v>
      </c>
      <c r="C25" s="98"/>
      <c r="D25" s="98"/>
      <c r="E25" s="98"/>
      <c r="F25" s="99"/>
    </row>
    <row r="26" spans="1:6" ht="16.5" thickTop="1" x14ac:dyDescent="0.25">
      <c r="A26" s="36"/>
      <c r="B26" s="36"/>
      <c r="C26" s="36"/>
      <c r="D26" s="36"/>
      <c r="E26" s="36"/>
      <c r="F26" s="36"/>
    </row>
    <row r="27" spans="1:6" x14ac:dyDescent="0.25">
      <c r="A27" s="36"/>
      <c r="B27" s="36"/>
      <c r="C27" s="36"/>
      <c r="D27" s="36"/>
      <c r="E27" s="36"/>
      <c r="F27" s="36"/>
    </row>
  </sheetData>
  <sheetProtection sheet="1" objects="1" scenarios="1" selectLockedCells="1"/>
  <customSheetViews>
    <customSheetView guid="{9251EA99-3296-4AE3-B9B0-29F2CAA76DEC}" showPageBreaks="1" printArea="1">
      <selection activeCell="A7" sqref="A7"/>
      <pageMargins left="0.74803149606299213" right="0.74803149606299213" top="1.4566929133858268" bottom="0.98425196850393704" header="0.51181102362204722" footer="0.51181102362204722"/>
      <pageSetup paperSize="9" scale="95" orientation="portrait" verticalDpi="300" r:id="rId1"/>
      <headerFooter alignWithMargins="0">
        <oddHeader xml:space="preserve">&amp;L22.08.16
דף&amp;Pמתוך&amp;N
&amp;R     אומדן הנחת קו דלק "12 פלוגות אשל ושוחות מגופים 
      שלב 1
</oddHeader>
        <oddFooter>&amp;R&amp;F</oddFooter>
      </headerFooter>
    </customSheetView>
  </customSheetViews>
  <mergeCells count="1">
    <mergeCell ref="B25:F25"/>
  </mergeCells>
  <phoneticPr fontId="2" type="noConversion"/>
  <pageMargins left="0.74803149606299213" right="0.74803149606299213" top="1.4566929133858268" bottom="0.98425196850393704" header="0.51181102362204722" footer="0.51181102362204722"/>
  <pageSetup paperSize="9" scale="64" orientation="portrait" verticalDpi="300" r:id="rId2"/>
  <headerFooter alignWithMargins="0">
    <oddHeader xml:space="preserve">&amp;L
דף&amp;Pמתוך&amp;N
&amp;R                                      אומדן קו "12 עוזה אשל
</oddHeader>
    <oddFooter>&amp;L&amp;F</oddFooter>
  </headerFooter>
  <rowBreaks count="1" manualBreakCount="1">
    <brk id="26"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zoomScaleNormal="100" workbookViewId="0">
      <pane ySplit="2" topLeftCell="A12" activePane="bottomLeft" state="frozen"/>
      <selection pane="bottomLeft" sqref="A1:F1048576"/>
    </sheetView>
  </sheetViews>
  <sheetFormatPr defaultRowHeight="15.75" x14ac:dyDescent="0.25"/>
  <cols>
    <col min="1" max="1" width="16.85546875" style="5" customWidth="1"/>
    <col min="2" max="2" width="12.140625" style="5" customWidth="1"/>
    <col min="3" max="3" width="13.140625" style="5" customWidth="1"/>
    <col min="4" max="4" width="9.85546875" style="5" customWidth="1"/>
    <col min="5" max="5" width="52.85546875" style="5" customWidth="1"/>
    <col min="6" max="6" width="10.85546875" style="5" customWidth="1"/>
    <col min="7" max="7" width="10.85546875" customWidth="1"/>
  </cols>
  <sheetData>
    <row r="1" spans="1:6" ht="29.25" customHeight="1" thickBot="1" x14ac:dyDescent="0.3"/>
    <row r="2" spans="1:6" ht="33" thickTop="1" thickBot="1" x14ac:dyDescent="0.3">
      <c r="A2" s="55" t="s">
        <v>93</v>
      </c>
      <c r="B2" s="56" t="s">
        <v>94</v>
      </c>
      <c r="C2" s="6" t="s">
        <v>0</v>
      </c>
      <c r="D2" s="6" t="s">
        <v>1</v>
      </c>
      <c r="E2" s="6" t="s">
        <v>2</v>
      </c>
      <c r="F2" s="6" t="s">
        <v>3</v>
      </c>
    </row>
    <row r="3" spans="1:6" ht="32.25" thickTop="1" x14ac:dyDescent="0.25">
      <c r="A3" s="49"/>
      <c r="B3" s="49"/>
      <c r="C3" s="7"/>
      <c r="D3" s="8"/>
      <c r="E3" s="9" t="s">
        <v>159</v>
      </c>
      <c r="F3" s="10"/>
    </row>
    <row r="4" spans="1:6" ht="45" x14ac:dyDescent="0.25">
      <c r="A4" s="61"/>
      <c r="B4" s="61"/>
      <c r="C4" s="62"/>
      <c r="D4" s="63"/>
      <c r="E4" s="18" t="s">
        <v>11</v>
      </c>
      <c r="F4" s="14"/>
    </row>
    <row r="5" spans="1:6" ht="30.75" x14ac:dyDescent="0.25">
      <c r="A5" s="64">
        <f t="shared" ref="A5:A17" si="0">C5*B5</f>
        <v>10000</v>
      </c>
      <c r="B5" s="64">
        <v>100</v>
      </c>
      <c r="C5" s="64">
        <v>100</v>
      </c>
      <c r="D5" s="63" t="s">
        <v>91</v>
      </c>
      <c r="E5" s="18" t="s">
        <v>12</v>
      </c>
      <c r="F5" s="14" t="s">
        <v>58</v>
      </c>
    </row>
    <row r="6" spans="1:6" ht="30.75" x14ac:dyDescent="0.25">
      <c r="A6" s="64">
        <f t="shared" si="0"/>
        <v>12000</v>
      </c>
      <c r="B6" s="64">
        <v>120</v>
      </c>
      <c r="C6" s="64">
        <v>100</v>
      </c>
      <c r="D6" s="63" t="s">
        <v>91</v>
      </c>
      <c r="E6" s="18" t="s">
        <v>13</v>
      </c>
      <c r="F6" s="14" t="s">
        <v>59</v>
      </c>
    </row>
    <row r="7" spans="1:6" ht="30.75" x14ac:dyDescent="0.25">
      <c r="A7" s="64">
        <f t="shared" si="0"/>
        <v>13600</v>
      </c>
      <c r="B7" s="64">
        <v>80</v>
      </c>
      <c r="C7" s="64">
        <v>170</v>
      </c>
      <c r="D7" s="63" t="s">
        <v>91</v>
      </c>
      <c r="E7" s="18" t="s">
        <v>14</v>
      </c>
      <c r="F7" s="14" t="s">
        <v>60</v>
      </c>
    </row>
    <row r="8" spans="1:6" ht="30.75" x14ac:dyDescent="0.25">
      <c r="A8" s="64">
        <f t="shared" si="0"/>
        <v>17500</v>
      </c>
      <c r="B8" s="64">
        <v>50</v>
      </c>
      <c r="C8" s="64">
        <v>350</v>
      </c>
      <c r="D8" s="63" t="s">
        <v>91</v>
      </c>
      <c r="E8" s="18" t="s">
        <v>15</v>
      </c>
      <c r="F8" s="14" t="s">
        <v>61</v>
      </c>
    </row>
    <row r="9" spans="1:6" ht="30.75" x14ac:dyDescent="0.25">
      <c r="A9" s="64">
        <f t="shared" si="0"/>
        <v>17500</v>
      </c>
      <c r="B9" s="64">
        <v>350</v>
      </c>
      <c r="C9" s="64">
        <v>50</v>
      </c>
      <c r="D9" s="63" t="s">
        <v>91</v>
      </c>
      <c r="E9" s="18" t="s">
        <v>97</v>
      </c>
      <c r="F9" s="14" t="s">
        <v>62</v>
      </c>
    </row>
    <row r="10" spans="1:6" ht="30.75" x14ac:dyDescent="0.25">
      <c r="A10" s="64">
        <f t="shared" si="0"/>
        <v>20000</v>
      </c>
      <c r="B10" s="64">
        <v>250</v>
      </c>
      <c r="C10" s="64">
        <v>80</v>
      </c>
      <c r="D10" s="63" t="s">
        <v>91</v>
      </c>
      <c r="E10" s="18" t="s">
        <v>16</v>
      </c>
      <c r="F10" s="14" t="s">
        <v>63</v>
      </c>
    </row>
    <row r="11" spans="1:6" ht="30.75" x14ac:dyDescent="0.25">
      <c r="A11" s="64">
        <f t="shared" si="0"/>
        <v>20400</v>
      </c>
      <c r="B11" s="64">
        <v>170</v>
      </c>
      <c r="C11" s="65">
        <v>120</v>
      </c>
      <c r="D11" s="63" t="s">
        <v>91</v>
      </c>
      <c r="E11" s="18" t="s">
        <v>10</v>
      </c>
      <c r="F11" s="14" t="s">
        <v>64</v>
      </c>
    </row>
    <row r="12" spans="1:6" ht="30.75" x14ac:dyDescent="0.25">
      <c r="A12" s="64">
        <f t="shared" si="0"/>
        <v>6000</v>
      </c>
      <c r="B12" s="64">
        <v>100</v>
      </c>
      <c r="C12" s="65">
        <v>60</v>
      </c>
      <c r="D12" s="63" t="s">
        <v>91</v>
      </c>
      <c r="E12" s="18" t="s">
        <v>42</v>
      </c>
      <c r="F12" s="14" t="s">
        <v>65</v>
      </c>
    </row>
    <row r="13" spans="1:6" ht="62.25" customHeight="1" x14ac:dyDescent="0.25">
      <c r="A13" s="64">
        <f t="shared" si="0"/>
        <v>19500</v>
      </c>
      <c r="B13" s="64">
        <v>65</v>
      </c>
      <c r="C13" s="64">
        <v>300</v>
      </c>
      <c r="D13" s="63" t="s">
        <v>91</v>
      </c>
      <c r="E13" s="18" t="s">
        <v>201</v>
      </c>
      <c r="F13" s="14" t="s">
        <v>66</v>
      </c>
    </row>
    <row r="14" spans="1:6" ht="30.75" customHeight="1" x14ac:dyDescent="0.25">
      <c r="A14" s="64">
        <f t="shared" si="0"/>
        <v>6500</v>
      </c>
      <c r="B14" s="64">
        <v>6500</v>
      </c>
      <c r="C14" s="64">
        <v>1</v>
      </c>
      <c r="D14" s="66" t="s">
        <v>84</v>
      </c>
      <c r="E14" s="67" t="s">
        <v>43</v>
      </c>
      <c r="F14" s="14" t="s">
        <v>67</v>
      </c>
    </row>
    <row r="15" spans="1:6" ht="39" customHeight="1" x14ac:dyDescent="0.25">
      <c r="A15" s="64">
        <f t="shared" si="0"/>
        <v>5250</v>
      </c>
      <c r="B15" s="64">
        <v>35</v>
      </c>
      <c r="C15" s="64">
        <v>150</v>
      </c>
      <c r="D15" s="63" t="s">
        <v>91</v>
      </c>
      <c r="E15" s="18" t="s">
        <v>50</v>
      </c>
      <c r="F15" s="14" t="s">
        <v>68</v>
      </c>
    </row>
    <row r="16" spans="1:6" ht="30.75" x14ac:dyDescent="0.25">
      <c r="A16" s="64">
        <f t="shared" si="0"/>
        <v>20000</v>
      </c>
      <c r="B16" s="64">
        <v>250</v>
      </c>
      <c r="C16" s="65">
        <v>80</v>
      </c>
      <c r="D16" s="63" t="s">
        <v>91</v>
      </c>
      <c r="E16" s="18" t="s">
        <v>17</v>
      </c>
      <c r="F16" s="14" t="s">
        <v>69</v>
      </c>
    </row>
    <row r="17" spans="1:6" ht="34.5" customHeight="1" thickBot="1" x14ac:dyDescent="0.3">
      <c r="A17" s="64">
        <f t="shared" si="0"/>
        <v>3000</v>
      </c>
      <c r="B17" s="64">
        <v>150</v>
      </c>
      <c r="C17" s="68">
        <v>20</v>
      </c>
      <c r="D17" s="63" t="s">
        <v>91</v>
      </c>
      <c r="E17" s="18" t="s">
        <v>40</v>
      </c>
      <c r="F17" s="14" t="s">
        <v>70</v>
      </c>
    </row>
    <row r="18" spans="1:6" ht="21.75" customHeight="1" thickTop="1" thickBot="1" x14ac:dyDescent="0.3">
      <c r="A18" s="69">
        <f>SUM(A5:A17)</f>
        <v>171250</v>
      </c>
      <c r="B18" s="100" t="s">
        <v>160</v>
      </c>
      <c r="C18" s="98"/>
      <c r="D18" s="98"/>
      <c r="E18" s="98"/>
      <c r="F18" s="99"/>
    </row>
    <row r="19" spans="1:6" ht="16.5" thickTop="1" x14ac:dyDescent="0.25">
      <c r="A19" s="36"/>
      <c r="B19" s="36"/>
      <c r="C19" s="36"/>
      <c r="D19" s="36"/>
      <c r="E19" s="36"/>
      <c r="F19" s="36"/>
    </row>
    <row r="20" spans="1:6" x14ac:dyDescent="0.25">
      <c r="A20" s="36"/>
      <c r="B20" s="36"/>
      <c r="C20" s="36"/>
      <c r="D20" s="36"/>
      <c r="E20" s="36"/>
      <c r="F20" s="36"/>
    </row>
    <row r="21" spans="1:6" x14ac:dyDescent="0.25">
      <c r="A21" s="36"/>
      <c r="B21" s="36"/>
      <c r="C21" s="36"/>
      <c r="D21" s="36"/>
      <c r="E21" s="36"/>
      <c r="F21" s="36"/>
    </row>
  </sheetData>
  <sheetProtection sheet="1" objects="1" scenarios="1" selectLockedCells="1"/>
  <customSheetViews>
    <customSheetView guid="{9251EA99-3296-4AE3-B9B0-29F2CAA76DEC}" showPageBreaks="1" printArea="1">
      <selection activeCell="H20" sqref="H20"/>
      <pageMargins left="0.74803149606299213" right="0.74803149606299213" top="1.4566929133858268" bottom="0.98425196850393704" header="0.51181102362204722" footer="0.51181102362204722"/>
      <pageSetup paperSize="9" scale="95" orientation="portrait" verticalDpi="300" r:id="rId1"/>
      <headerFooter alignWithMargins="0">
        <oddHeader xml:space="preserve">&amp;L22.08.16
דף&amp;Pמתוך&amp;N&amp;R&amp;"Arial,Regular"     אומדן הנחת קו דלק "12 פלוגות אשל ושוחות מגופים
      שלב 1
</oddHeader>
        <oddFooter>&amp;R&amp;F</oddFooter>
      </headerFooter>
    </customSheetView>
  </customSheetViews>
  <mergeCells count="1">
    <mergeCell ref="B18:F18"/>
  </mergeCells>
  <phoneticPr fontId="2" type="noConversion"/>
  <pageMargins left="0.74803149606299213" right="0.74803149606299213" top="1.4566929133858268" bottom="0.98425196850393704" header="0.51181102362204722" footer="0.51181102362204722"/>
  <pageSetup paperSize="9" scale="72" orientation="portrait" verticalDpi="300" r:id="rId2"/>
  <headerFooter alignWithMargins="0">
    <oddHeader>&amp;L
דף&amp;Pמתוך&amp;N&amp;R              אומדן קו "12 עוזה אשל</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zoomScaleNormal="100" workbookViewId="0">
      <pane ySplit="2" topLeftCell="A12" activePane="bottomLeft" state="frozen"/>
      <selection pane="bottomLeft" sqref="A1:F1048576"/>
    </sheetView>
  </sheetViews>
  <sheetFormatPr defaultRowHeight="15.75" x14ac:dyDescent="0.25"/>
  <cols>
    <col min="1" max="1" width="18" style="5" customWidth="1"/>
    <col min="2" max="2" width="17.28515625" style="5" customWidth="1"/>
    <col min="3" max="3" width="15.5703125" style="5" customWidth="1"/>
    <col min="4" max="4" width="10" style="5" customWidth="1"/>
    <col min="5" max="5" width="52.85546875" style="5" customWidth="1"/>
    <col min="6" max="6" width="14.42578125" style="5" customWidth="1"/>
  </cols>
  <sheetData>
    <row r="1" spans="1:6" ht="29.25" customHeight="1" thickBot="1" x14ac:dyDescent="0.3"/>
    <row r="2" spans="1:6" ht="33" thickTop="1" thickBot="1" x14ac:dyDescent="0.3">
      <c r="A2" s="6" t="s">
        <v>92</v>
      </c>
      <c r="B2" s="6" t="s">
        <v>99</v>
      </c>
      <c r="C2" s="6" t="s">
        <v>0</v>
      </c>
      <c r="D2" s="6" t="s">
        <v>1</v>
      </c>
      <c r="E2" s="6" t="s">
        <v>2</v>
      </c>
      <c r="F2" s="6" t="s">
        <v>3</v>
      </c>
    </row>
    <row r="3" spans="1:6" ht="48" thickTop="1" x14ac:dyDescent="0.25">
      <c r="A3" s="70"/>
      <c r="B3" s="7"/>
      <c r="C3" s="7"/>
      <c r="D3" s="8"/>
      <c r="E3" s="9" t="s">
        <v>161</v>
      </c>
      <c r="F3" s="10"/>
    </row>
    <row r="4" spans="1:6" ht="64.5" customHeight="1" x14ac:dyDescent="0.25">
      <c r="A4" s="71">
        <f t="shared" ref="A4:A12" si="0">C4*B4</f>
        <v>27000</v>
      </c>
      <c r="B4" s="53">
        <v>90</v>
      </c>
      <c r="C4" s="30">
        <v>300</v>
      </c>
      <c r="D4" s="15" t="s">
        <v>85</v>
      </c>
      <c r="E4" s="13" t="s">
        <v>100</v>
      </c>
      <c r="F4" s="14" t="s">
        <v>109</v>
      </c>
    </row>
    <row r="5" spans="1:6" ht="30.75" x14ac:dyDescent="0.25">
      <c r="A5" s="71">
        <f t="shared" si="0"/>
        <v>164000</v>
      </c>
      <c r="B5" s="53">
        <v>5</v>
      </c>
      <c r="C5" s="30">
        <v>32800</v>
      </c>
      <c r="D5" s="12" t="s">
        <v>87</v>
      </c>
      <c r="E5" s="18" t="s">
        <v>101</v>
      </c>
      <c r="F5" s="14" t="s">
        <v>110</v>
      </c>
    </row>
    <row r="6" spans="1:6" ht="67.5" customHeight="1" x14ac:dyDescent="0.25">
      <c r="A6" s="71">
        <f t="shared" si="0"/>
        <v>140000</v>
      </c>
      <c r="B6" s="53">
        <v>2000</v>
      </c>
      <c r="C6" s="29">
        <v>70</v>
      </c>
      <c r="D6" s="15" t="s">
        <v>1</v>
      </c>
      <c r="E6" s="13" t="s">
        <v>102</v>
      </c>
      <c r="F6" s="14" t="s">
        <v>111</v>
      </c>
    </row>
    <row r="7" spans="1:6" ht="41.25" customHeight="1" x14ac:dyDescent="0.25">
      <c r="A7" s="71">
        <f>C7*B7</f>
        <v>3750</v>
      </c>
      <c r="B7" s="53">
        <v>25</v>
      </c>
      <c r="C7" s="29">
        <v>150</v>
      </c>
      <c r="D7" s="15" t="s">
        <v>1</v>
      </c>
      <c r="E7" s="19" t="s">
        <v>103</v>
      </c>
      <c r="F7" s="14" t="s">
        <v>112</v>
      </c>
    </row>
    <row r="8" spans="1:6" ht="93.75" customHeight="1" x14ac:dyDescent="0.25">
      <c r="A8" s="71">
        <f t="shared" si="0"/>
        <v>984000</v>
      </c>
      <c r="B8" s="53">
        <v>30</v>
      </c>
      <c r="C8" s="31">
        <v>32800</v>
      </c>
      <c r="D8" s="12" t="s">
        <v>87</v>
      </c>
      <c r="E8" s="13" t="s">
        <v>104</v>
      </c>
      <c r="F8" s="14" t="s">
        <v>113</v>
      </c>
    </row>
    <row r="9" spans="1:6" ht="65.25" customHeight="1" x14ac:dyDescent="0.25">
      <c r="A9" s="71">
        <f t="shared" si="0"/>
        <v>13500</v>
      </c>
      <c r="B9" s="53">
        <v>30</v>
      </c>
      <c r="C9" s="29">
        <v>450</v>
      </c>
      <c r="D9" s="12" t="s">
        <v>87</v>
      </c>
      <c r="E9" s="19" t="s">
        <v>105</v>
      </c>
      <c r="F9" s="14" t="s">
        <v>114</v>
      </c>
    </row>
    <row r="10" spans="1:6" ht="38.25" customHeight="1" x14ac:dyDescent="0.25">
      <c r="A10" s="71">
        <f t="shared" si="0"/>
        <v>15000</v>
      </c>
      <c r="B10" s="72">
        <v>15000</v>
      </c>
      <c r="C10" s="29">
        <v>1</v>
      </c>
      <c r="D10" s="15" t="s">
        <v>84</v>
      </c>
      <c r="E10" s="18" t="s">
        <v>106</v>
      </c>
      <c r="F10" s="14" t="s">
        <v>115</v>
      </c>
    </row>
    <row r="11" spans="1:6" ht="54" customHeight="1" x14ac:dyDescent="0.25">
      <c r="A11" s="71">
        <f t="shared" si="0"/>
        <v>200000</v>
      </c>
      <c r="B11" s="73">
        <v>200000</v>
      </c>
      <c r="C11" s="29">
        <v>1</v>
      </c>
      <c r="D11" s="15" t="s">
        <v>84</v>
      </c>
      <c r="E11" s="18" t="s">
        <v>107</v>
      </c>
      <c r="F11" s="14" t="s">
        <v>116</v>
      </c>
    </row>
    <row r="12" spans="1:6" ht="27" customHeight="1" thickBot="1" x14ac:dyDescent="0.3">
      <c r="A12" s="71">
        <f t="shared" si="0"/>
        <v>15000</v>
      </c>
      <c r="B12" s="53">
        <v>15000</v>
      </c>
      <c r="C12" s="29">
        <v>1</v>
      </c>
      <c r="D12" s="17" t="s">
        <v>84</v>
      </c>
      <c r="E12" s="25" t="s">
        <v>79</v>
      </c>
      <c r="F12" s="14" t="s">
        <v>117</v>
      </c>
    </row>
    <row r="13" spans="1:6" ht="40.5" customHeight="1" thickTop="1" thickBot="1" x14ac:dyDescent="0.3">
      <c r="A13" s="74">
        <f>SUM(A4:A12)</f>
        <v>1562250</v>
      </c>
      <c r="B13" s="100" t="s">
        <v>162</v>
      </c>
      <c r="C13" s="98"/>
      <c r="D13" s="98"/>
      <c r="E13" s="98"/>
      <c r="F13" s="99"/>
    </row>
    <row r="14" spans="1:6" ht="16.5" thickTop="1" x14ac:dyDescent="0.25">
      <c r="A14" s="75"/>
      <c r="B14" s="36"/>
      <c r="C14" s="36"/>
      <c r="D14" s="36"/>
      <c r="E14" s="36"/>
      <c r="F14" s="36"/>
    </row>
    <row r="15" spans="1:6" x14ac:dyDescent="0.25">
      <c r="A15" s="36"/>
      <c r="B15" s="36"/>
      <c r="C15" s="36"/>
      <c r="D15" s="36"/>
      <c r="E15" s="36"/>
      <c r="F15" s="36"/>
    </row>
    <row r="16" spans="1:6" x14ac:dyDescent="0.25">
      <c r="A16" s="36"/>
      <c r="B16" s="36"/>
      <c r="C16" s="36"/>
      <c r="D16" s="36"/>
      <c r="E16" s="36"/>
      <c r="F16" s="36"/>
    </row>
    <row r="17" spans="1:6" x14ac:dyDescent="0.25">
      <c r="A17" s="36"/>
      <c r="B17" s="36"/>
      <c r="C17" s="36"/>
      <c r="D17" s="36"/>
      <c r="E17" s="36"/>
      <c r="F17" s="36"/>
    </row>
    <row r="25" spans="1:6" x14ac:dyDescent="0.25">
      <c r="A25" s="76"/>
    </row>
  </sheetData>
  <sheetProtection sheet="1" selectLockedCells="1"/>
  <mergeCells count="1">
    <mergeCell ref="B13:F13"/>
  </mergeCells>
  <pageMargins left="0.74803149606299213" right="0.74803149606299213" top="1.4566929133858268" bottom="0.59055118110236227" header="0.51181102362204722" footer="0.51181102362204722"/>
  <pageSetup paperSize="9" scale="71" orientation="portrait" r:id="rId1"/>
  <headerFooter alignWithMargins="0">
    <oddHeader>&amp;L
דף&amp;Pמתוך&amp;N
 &amp;R       אומדן קו "12 עוזה אשל</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topLeftCell="A7" zoomScale="145" zoomScaleNormal="145" zoomScaleSheetLayoutView="74" workbookViewId="0">
      <selection activeCell="H16" sqref="H16"/>
    </sheetView>
  </sheetViews>
  <sheetFormatPr defaultRowHeight="15.75" x14ac:dyDescent="0.25"/>
  <cols>
    <col min="1" max="1" width="26.140625" style="77" customWidth="1"/>
    <col min="2" max="2" width="75.7109375" style="78" customWidth="1"/>
    <col min="3" max="3" width="9.140625" style="1" hidden="1" customWidth="1"/>
    <col min="4" max="4" width="9.140625" hidden="1" customWidth="1"/>
    <col min="5" max="5" width="8.85546875" hidden="1" customWidth="1"/>
    <col min="6" max="6" width="9.140625" hidden="1" customWidth="1"/>
    <col min="7" max="7" width="10.7109375" customWidth="1"/>
    <col min="8" max="8" width="13.140625" customWidth="1"/>
    <col min="9" max="9" width="10.7109375" customWidth="1"/>
    <col min="10" max="10" width="13.140625" customWidth="1"/>
  </cols>
  <sheetData>
    <row r="1" spans="1:10" ht="20.25" customHeight="1" thickBot="1" x14ac:dyDescent="0.3"/>
    <row r="2" spans="1:10" ht="17.25" thickTop="1" thickBot="1" x14ac:dyDescent="0.3">
      <c r="A2" s="79" t="s">
        <v>4</v>
      </c>
      <c r="B2" s="80"/>
      <c r="G2" s="3"/>
      <c r="H2" s="2"/>
      <c r="I2" s="2"/>
      <c r="J2" s="2"/>
    </row>
    <row r="3" spans="1:10" ht="16.5" thickTop="1" x14ac:dyDescent="0.25">
      <c r="A3" s="81"/>
      <c r="B3" s="82"/>
    </row>
    <row r="4" spans="1:10" ht="33.75" customHeight="1" x14ac:dyDescent="0.25">
      <c r="A4" s="83">
        <f>'עבודות הנחת קו 12'!A30</f>
        <v>25935000</v>
      </c>
      <c r="B4" s="84" t="s">
        <v>135</v>
      </c>
    </row>
    <row r="5" spans="1:10" x14ac:dyDescent="0.25">
      <c r="A5" s="83"/>
      <c r="B5" s="85"/>
    </row>
    <row r="6" spans="1:10" ht="31.5" x14ac:dyDescent="0.25">
      <c r="A6" s="83">
        <f>'עבודות הנחת קו באשל'!A32</f>
        <v>352470</v>
      </c>
      <c r="B6" s="86" t="s">
        <v>197</v>
      </c>
    </row>
    <row r="7" spans="1:10" x14ac:dyDescent="0.25">
      <c r="A7" s="83"/>
      <c r="B7" s="86"/>
    </row>
    <row r="8" spans="1:10" ht="18.75" customHeight="1" x14ac:dyDescent="0.25">
      <c r="A8" s="83">
        <f>'הגנה קתודית '!A25</f>
        <v>880900</v>
      </c>
      <c r="B8" s="84" t="s">
        <v>163</v>
      </c>
    </row>
    <row r="9" spans="1:10" x14ac:dyDescent="0.25">
      <c r="A9" s="83"/>
      <c r="B9" s="87"/>
    </row>
    <row r="10" spans="1:10" ht="18.75" customHeight="1" x14ac:dyDescent="0.25">
      <c r="A10" s="83">
        <f>'עבודות ביומית'!A18</f>
        <v>171250</v>
      </c>
      <c r="B10" s="84" t="s">
        <v>164</v>
      </c>
    </row>
    <row r="11" spans="1:10" x14ac:dyDescent="0.25">
      <c r="A11" s="83"/>
      <c r="B11" s="88"/>
    </row>
    <row r="12" spans="1:10" ht="31.5" x14ac:dyDescent="0.25">
      <c r="A12" s="83">
        <f>'עבודות הנחת סיב אופטי'!A13</f>
        <v>1562250</v>
      </c>
      <c r="B12" s="84" t="s">
        <v>165</v>
      </c>
    </row>
    <row r="13" spans="1:10" ht="16.5" thickBot="1" x14ac:dyDescent="0.3">
      <c r="A13" s="89"/>
      <c r="B13" s="90"/>
    </row>
    <row r="14" spans="1:10" ht="17.25" thickTop="1" thickBot="1" x14ac:dyDescent="0.3">
      <c r="A14" s="91">
        <f>SUM(A4:A13)</f>
        <v>28901870</v>
      </c>
      <c r="B14" s="92" t="s">
        <v>6</v>
      </c>
    </row>
    <row r="15" spans="1:10" ht="17.25" thickTop="1" thickBot="1" x14ac:dyDescent="0.3">
      <c r="A15" s="91">
        <f>A14*0.17</f>
        <v>4913317.9000000004</v>
      </c>
      <c r="B15" s="92" t="s">
        <v>41</v>
      </c>
    </row>
    <row r="16" spans="1:10" ht="17.25" thickTop="1" thickBot="1" x14ac:dyDescent="0.3">
      <c r="A16" s="91">
        <f>A14+A15</f>
        <v>33815187.899999999</v>
      </c>
      <c r="B16" s="92" t="s">
        <v>5</v>
      </c>
    </row>
    <row r="17" spans="1:2" ht="17.25" thickTop="1" thickBot="1" x14ac:dyDescent="0.3">
      <c r="A17" s="5"/>
      <c r="B17" s="5"/>
    </row>
    <row r="18" spans="1:2" ht="22.9" customHeight="1" thickTop="1" thickBot="1" x14ac:dyDescent="0.3">
      <c r="A18" s="93"/>
      <c r="B18" s="94" t="s">
        <v>204</v>
      </c>
    </row>
    <row r="19" spans="1:2" ht="22.9" customHeight="1" thickTop="1" thickBot="1" x14ac:dyDescent="0.3">
      <c r="A19" s="93"/>
      <c r="B19" s="94" t="s">
        <v>205</v>
      </c>
    </row>
    <row r="20" spans="1:2" ht="16.5" thickTop="1" x14ac:dyDescent="0.25">
      <c r="A20" s="5"/>
      <c r="B20" s="5"/>
    </row>
    <row r="21" spans="1:2" x14ac:dyDescent="0.25">
      <c r="A21" s="5"/>
      <c r="B21" s="5"/>
    </row>
    <row r="22" spans="1:2" x14ac:dyDescent="0.25">
      <c r="A22" s="5"/>
      <c r="B22" s="5"/>
    </row>
    <row r="23" spans="1:2" x14ac:dyDescent="0.25">
      <c r="A23" s="5"/>
      <c r="B23" s="5"/>
    </row>
    <row r="24" spans="1:2" x14ac:dyDescent="0.25">
      <c r="A24" s="5"/>
      <c r="B24" s="5"/>
    </row>
    <row r="25" spans="1:2" x14ac:dyDescent="0.25">
      <c r="A25" s="5"/>
      <c r="B25" s="5"/>
    </row>
  </sheetData>
  <sheetProtection sheet="1" objects="1" scenarios="1"/>
  <customSheetViews>
    <customSheetView guid="{9251EA99-3296-4AE3-B9B0-29F2CAA76DEC}" showPageBreaks="1" printArea="1">
      <selection activeCell="B28" sqref="B28"/>
      <pageMargins left="0.74803149606299213" right="0.74803149606299213" top="1.1417322834645669" bottom="0.59055118110236227" header="0.51181102362204722" footer="0.51181102362204722"/>
      <pageSetup paperSize="9" scale="93" orientation="portrait" verticalDpi="300" r:id="rId1"/>
      <headerFooter alignWithMargins="0">
        <oddHeader xml:space="preserve">&amp;L22.08.16
  דף &amp;P מתוך &amp;N&amp;R      אומדן הנחת קו דלק "12 פלוגות אשל ושוחות מגופים  
      שלב 1
</oddHeader>
        <oddFooter>&amp;R&amp;F</oddFooter>
      </headerFooter>
    </customSheetView>
  </customSheetViews>
  <phoneticPr fontId="2" type="noConversion"/>
  <pageMargins left="0.74803149606299213" right="0.74803149606299213" top="1.1417322834645669" bottom="0.59055118110236227" header="0.51181102362204722" footer="0.51181102362204722"/>
  <pageSetup paperSize="9" scale="85" orientation="portrait" verticalDpi="300" r:id="rId2"/>
  <headerFooter alignWithMargins="0">
    <oddHeader>&amp;L
  דף &amp;P מתוך &amp;N&amp;R              אומדן קו "12 עוזה אשל</oddHeader>
    <oddFooter>&amp;L&amp;F</oddFooter>
  </headerFooter>
  <cellWatches>
    <cellWatch r="A4"/>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6</vt:i4>
      </vt:variant>
      <vt:variant>
        <vt:lpstr>טווחים בעלי שם</vt:lpstr>
      </vt:variant>
      <vt:variant>
        <vt:i4>11</vt:i4>
      </vt:variant>
    </vt:vector>
  </HeadingPairs>
  <TitlesOfParts>
    <vt:vector size="17" baseType="lpstr">
      <vt:lpstr>עבודות הנחת קו 12</vt:lpstr>
      <vt:lpstr>עבודות הנחת קו באשל</vt:lpstr>
      <vt:lpstr>הגנה קתודית </vt:lpstr>
      <vt:lpstr>עבודות ביומית</vt:lpstr>
      <vt:lpstr>עבודות הנחת סיב אופטי</vt:lpstr>
      <vt:lpstr>ריכוז</vt:lpstr>
      <vt:lpstr>'הגנה קתודית '!WPrint_Area_W</vt:lpstr>
      <vt:lpstr>'עבודות ביומית'!WPrint_Area_W</vt:lpstr>
      <vt:lpstr>'עבודות הנחת סיב אופטי'!WPrint_Area_W</vt:lpstr>
      <vt:lpstr>'עבודות הנחת קו 12'!WPrint_Area_W</vt:lpstr>
      <vt:lpstr>'עבודות הנחת קו באשל'!WPrint_Area_W</vt:lpstr>
      <vt:lpstr>ריכוז!WPrint_Area_W</vt:lpstr>
      <vt:lpstr>'הגנה קתודית '!WPrint_TitlesW</vt:lpstr>
      <vt:lpstr>'עבודות ביומית'!WPrint_TitlesW</vt:lpstr>
      <vt:lpstr>'עבודות הנחת סיב אופטי'!WPrint_TitlesW</vt:lpstr>
      <vt:lpstr>'עבודות הנחת קו 12'!WPrint_TitlesW</vt:lpstr>
      <vt:lpstr>'עבודות הנחת קו באשל'!WPrint_TitlesW</vt:lpstr>
    </vt:vector>
  </TitlesOfParts>
  <Company>BARAN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evgenee</dc:creator>
  <cp:lastModifiedBy>ליאת שרון</cp:lastModifiedBy>
  <cp:lastPrinted>2020-07-19T09:57:12Z</cp:lastPrinted>
  <dcterms:created xsi:type="dcterms:W3CDTF">2007-05-06T05:20:55Z</dcterms:created>
  <dcterms:modified xsi:type="dcterms:W3CDTF">2020-10-01T05:03:49Z</dcterms:modified>
</cp:coreProperties>
</file>